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330"/>
  </bookViews>
  <sheets>
    <sheet name="Consolidado" sheetId="3" r:id="rId1"/>
    <sheet name="2022" sheetId="1" r:id="rId2"/>
    <sheet name="2021" sheetId="2" state="hidden" r:id="rId3"/>
  </sheets>
  <definedNames>
    <definedName name="_xlnm.Print_Titles" localSheetId="2">'2021'!$1:$12</definedName>
    <definedName name="_xlnm.Print_Titles" localSheetId="1">'2022'!$1:$12</definedName>
  </definedNames>
  <calcPr calcId="162913" fullCalcOnLoad="1"/>
  <fileRecoveryPr autoRecover="0"/>
</workbook>
</file>

<file path=xl/calcChain.xml><?xml version="1.0" encoding="utf-8"?>
<calcChain xmlns="http://schemas.openxmlformats.org/spreadsheetml/2006/main">
  <c r="O620" i="3" l="1"/>
  <c r="J239" i="3"/>
  <c r="I239" i="3"/>
  <c r="H239" i="3"/>
  <c r="G239" i="3"/>
  <c r="M238" i="3"/>
  <c r="J238" i="3"/>
  <c r="I238" i="3"/>
  <c r="H238" i="3"/>
  <c r="G238" i="3"/>
  <c r="J185" i="3"/>
  <c r="I185" i="3"/>
  <c r="H185" i="3"/>
  <c r="G185" i="3"/>
  <c r="M123" i="3"/>
  <c r="J123" i="3"/>
  <c r="L123" i="3" s="1"/>
  <c r="N123" i="3" s="1"/>
  <c r="I123" i="3"/>
  <c r="H123" i="3"/>
  <c r="G123" i="3"/>
  <c r="N105" i="3"/>
  <c r="J105" i="3"/>
  <c r="I105" i="3"/>
  <c r="H105" i="3"/>
  <c r="G105" i="3"/>
  <c r="N104" i="3"/>
  <c r="J104" i="3"/>
  <c r="I104" i="3"/>
  <c r="H104" i="3"/>
  <c r="G104" i="3"/>
  <c r="J101" i="3"/>
  <c r="I101" i="3"/>
  <c r="H101" i="3"/>
  <c r="K101" i="3" s="1"/>
  <c r="G101" i="3"/>
  <c r="M100" i="3"/>
  <c r="J100" i="3"/>
  <c r="I100" i="3"/>
  <c r="H100" i="3"/>
  <c r="G100" i="3"/>
  <c r="J99" i="3"/>
  <c r="I99" i="3"/>
  <c r="H99" i="3"/>
  <c r="G99" i="3"/>
  <c r="J97" i="3"/>
  <c r="I97" i="3"/>
  <c r="H97" i="3"/>
  <c r="N97" i="3"/>
  <c r="G97" i="3"/>
  <c r="J79" i="3"/>
  <c r="K79" i="3" s="1"/>
  <c r="M79" i="3" s="1"/>
  <c r="I79" i="3"/>
  <c r="H79" i="3"/>
  <c r="N79" i="3"/>
  <c r="G79" i="3"/>
  <c r="N75" i="3"/>
  <c r="J75" i="3"/>
  <c r="I75" i="3"/>
  <c r="H75" i="3"/>
  <c r="K75" i="3" s="1"/>
  <c r="M75" i="3" s="1"/>
  <c r="G75" i="3"/>
  <c r="J72" i="3"/>
  <c r="I72" i="3"/>
  <c r="H72" i="3"/>
  <c r="G72" i="3"/>
  <c r="J71" i="3"/>
  <c r="I71" i="3"/>
  <c r="H71" i="3"/>
  <c r="N71" i="3"/>
  <c r="G71" i="3"/>
  <c r="U523" i="1"/>
  <c r="W521" i="1"/>
  <c r="U521" i="1"/>
  <c r="K516" i="1"/>
  <c r="I516" i="1"/>
  <c r="O618" i="3"/>
  <c r="P618" i="3"/>
  <c r="P620" i="3"/>
  <c r="G305" i="3"/>
  <c r="N18" i="3"/>
  <c r="N19" i="3"/>
  <c r="N21" i="3"/>
  <c r="N22" i="3"/>
  <c r="N24" i="3"/>
  <c r="N25" i="3"/>
  <c r="N26" i="3"/>
  <c r="N28" i="3"/>
  <c r="N31" i="3"/>
  <c r="N33" i="3"/>
  <c r="N34" i="3"/>
  <c r="N36" i="3"/>
  <c r="N37" i="3"/>
  <c r="N38" i="3"/>
  <c r="N39" i="3"/>
  <c r="N40" i="3"/>
  <c r="N41" i="3"/>
  <c r="N42" i="3"/>
  <c r="N44" i="3"/>
  <c r="N45" i="3"/>
  <c r="N46" i="3"/>
  <c r="N47" i="3"/>
  <c r="N48" i="3"/>
  <c r="N49" i="3"/>
  <c r="N50" i="3"/>
  <c r="N52" i="3"/>
  <c r="N53" i="3"/>
  <c r="N54" i="3"/>
  <c r="N56" i="3"/>
  <c r="N57" i="3"/>
  <c r="N58" i="3"/>
  <c r="N60" i="3"/>
  <c r="N61" i="3"/>
  <c r="N63" i="3"/>
  <c r="N64" i="3"/>
  <c r="N65" i="3"/>
  <c r="N66" i="3"/>
  <c r="N68" i="3"/>
  <c r="N69" i="3"/>
  <c r="N76" i="3"/>
  <c r="N81" i="3"/>
  <c r="N84" i="3"/>
  <c r="N90" i="3"/>
  <c r="N92" i="3"/>
  <c r="N103" i="3"/>
  <c r="N106" i="3"/>
  <c r="N107" i="3"/>
  <c r="N108" i="3"/>
  <c r="N112" i="3"/>
  <c r="N117" i="3"/>
  <c r="N119" i="3"/>
  <c r="N120" i="3"/>
  <c r="N121" i="3"/>
  <c r="N125" i="3"/>
  <c r="N126" i="3"/>
  <c r="N128" i="3"/>
  <c r="N132" i="3"/>
  <c r="N134" i="3"/>
  <c r="N135" i="3"/>
  <c r="N137" i="3"/>
  <c r="N142" i="3"/>
  <c r="N143" i="3"/>
  <c r="N144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93" i="3"/>
  <c r="N207" i="3"/>
  <c r="N209" i="3"/>
  <c r="N232" i="3"/>
  <c r="N236" i="3"/>
  <c r="N241" i="3"/>
  <c r="N243" i="3"/>
  <c r="N244" i="3"/>
  <c r="N245" i="3"/>
  <c r="N246" i="3"/>
  <c r="N247" i="3"/>
  <c r="N248" i="3"/>
  <c r="N252" i="3"/>
  <c r="N281" i="3"/>
  <c r="N288" i="3"/>
  <c r="N290" i="3"/>
  <c r="N295" i="3"/>
  <c r="N305" i="3"/>
  <c r="M15" i="3"/>
  <c r="M16" i="3"/>
  <c r="M20" i="3"/>
  <c r="M30" i="3"/>
  <c r="M51" i="3"/>
  <c r="M59" i="3"/>
  <c r="M67" i="3"/>
  <c r="M70" i="3"/>
  <c r="M78" i="3"/>
  <c r="M80" i="3"/>
  <c r="M82" i="3"/>
  <c r="M85" i="3"/>
  <c r="M86" i="3"/>
  <c r="M89" i="3"/>
  <c r="M91" i="3"/>
  <c r="M93" i="3"/>
  <c r="M94" i="3"/>
  <c r="M96" i="3"/>
  <c r="M109" i="3"/>
  <c r="M110" i="3"/>
  <c r="M111" i="3"/>
  <c r="M113" i="3"/>
  <c r="M118" i="3"/>
  <c r="M124" i="3"/>
  <c r="M127" i="3"/>
  <c r="M129" i="3"/>
  <c r="M130" i="3"/>
  <c r="M131" i="3"/>
  <c r="M140" i="3"/>
  <c r="M141" i="3"/>
  <c r="M145" i="3"/>
  <c r="M164" i="3"/>
  <c r="M166" i="3"/>
  <c r="M167" i="3"/>
  <c r="M168" i="3"/>
  <c r="M169" i="3"/>
  <c r="M170" i="3"/>
  <c r="M171" i="3"/>
  <c r="M172" i="3"/>
  <c r="M173" i="3"/>
  <c r="M175" i="3"/>
  <c r="M176" i="3"/>
  <c r="M177" i="3"/>
  <c r="M178" i="3"/>
  <c r="M179" i="3"/>
  <c r="M180" i="3"/>
  <c r="M181" i="3"/>
  <c r="M182" i="3"/>
  <c r="M183" i="3"/>
  <c r="M184" i="3"/>
  <c r="M186" i="3"/>
  <c r="M187" i="3"/>
  <c r="M188" i="3"/>
  <c r="M189" i="3"/>
  <c r="M190" i="3"/>
  <c r="M191" i="3"/>
  <c r="M192" i="3"/>
  <c r="M194" i="3"/>
  <c r="M195" i="3"/>
  <c r="M202" i="3"/>
  <c r="M203" i="3"/>
  <c r="M205" i="3"/>
  <c r="M206" i="3"/>
  <c r="M210" i="3"/>
  <c r="M211" i="3"/>
  <c r="M212" i="3"/>
  <c r="M213" i="3"/>
  <c r="M214" i="3"/>
  <c r="M215" i="3"/>
  <c r="M216" i="3"/>
  <c r="M218" i="3"/>
  <c r="M220" i="3"/>
  <c r="M221" i="3"/>
  <c r="M222" i="3"/>
  <c r="M225" i="3"/>
  <c r="M228" i="3"/>
  <c r="M229" i="3"/>
  <c r="M233" i="3"/>
  <c r="M235" i="3"/>
  <c r="M237" i="3"/>
  <c r="M240" i="3"/>
  <c r="M249" i="3"/>
  <c r="M251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3" i="3"/>
  <c r="M274" i="3"/>
  <c r="M275" i="3"/>
  <c r="M276" i="3"/>
  <c r="M277" i="3"/>
  <c r="M278" i="3"/>
  <c r="M282" i="3"/>
  <c r="M283" i="3"/>
  <c r="M284" i="3"/>
  <c r="M285" i="3"/>
  <c r="M286" i="3"/>
  <c r="M287" i="3"/>
  <c r="M289" i="3"/>
  <c r="M294" i="3"/>
  <c r="M296" i="3"/>
  <c r="M297" i="3"/>
  <c r="M298" i="3"/>
  <c r="M299" i="3"/>
  <c r="M300" i="3"/>
  <c r="M301" i="3"/>
  <c r="M302" i="3"/>
  <c r="M303" i="3"/>
  <c r="M304" i="3"/>
  <c r="M14" i="3"/>
  <c r="J15" i="3"/>
  <c r="J16" i="3"/>
  <c r="J17" i="3"/>
  <c r="J18" i="3"/>
  <c r="J618" i="3" s="1"/>
  <c r="J620" i="3" s="1"/>
  <c r="J19" i="3"/>
  <c r="J20" i="3"/>
  <c r="J21" i="3"/>
  <c r="J22" i="3"/>
  <c r="J23" i="3"/>
  <c r="J24" i="3"/>
  <c r="J25" i="3"/>
  <c r="J26" i="3"/>
  <c r="K26" i="3" s="1"/>
  <c r="M26" i="3" s="1"/>
  <c r="J27" i="3"/>
  <c r="J28" i="3"/>
  <c r="J29" i="3"/>
  <c r="J30" i="3"/>
  <c r="J31" i="3"/>
  <c r="J32" i="3"/>
  <c r="J33" i="3"/>
  <c r="J34" i="3"/>
  <c r="K34" i="3" s="1"/>
  <c r="M34" i="3" s="1"/>
  <c r="J35" i="3"/>
  <c r="J36" i="3"/>
  <c r="J37" i="3"/>
  <c r="J38" i="3"/>
  <c r="J39" i="3"/>
  <c r="J40" i="3"/>
  <c r="J41" i="3"/>
  <c r="J42" i="3"/>
  <c r="K42" i="3" s="1"/>
  <c r="M42" i="3" s="1"/>
  <c r="J43" i="3"/>
  <c r="J44" i="3"/>
  <c r="J45" i="3"/>
  <c r="J46" i="3"/>
  <c r="J47" i="3"/>
  <c r="J48" i="3"/>
  <c r="J49" i="3"/>
  <c r="J50" i="3"/>
  <c r="K50" i="3" s="1"/>
  <c r="M50" i="3" s="1"/>
  <c r="J51" i="3"/>
  <c r="J52" i="3"/>
  <c r="J53" i="3"/>
  <c r="J54" i="3"/>
  <c r="J55" i="3"/>
  <c r="J56" i="3"/>
  <c r="J57" i="3"/>
  <c r="J58" i="3"/>
  <c r="K58" i="3" s="1"/>
  <c r="M58" i="3" s="1"/>
  <c r="J59" i="3"/>
  <c r="J60" i="3"/>
  <c r="J61" i="3"/>
  <c r="J62" i="3"/>
  <c r="J63" i="3"/>
  <c r="J64" i="3"/>
  <c r="J65" i="3"/>
  <c r="J66" i="3"/>
  <c r="K66" i="3" s="1"/>
  <c r="M66" i="3" s="1"/>
  <c r="J67" i="3"/>
  <c r="J68" i="3"/>
  <c r="J69" i="3"/>
  <c r="J70" i="3"/>
  <c r="J73" i="3"/>
  <c r="J74" i="3"/>
  <c r="J76" i="3"/>
  <c r="J77" i="3"/>
  <c r="L77" i="3" s="1"/>
  <c r="N77" i="3" s="1"/>
  <c r="J78" i="3"/>
  <c r="J80" i="3"/>
  <c r="J81" i="3"/>
  <c r="J82" i="3"/>
  <c r="J83" i="3"/>
  <c r="J84" i="3"/>
  <c r="J85" i="3"/>
  <c r="J86" i="3"/>
  <c r="L86" i="3" s="1"/>
  <c r="N86" i="3" s="1"/>
  <c r="J87" i="3"/>
  <c r="J88" i="3"/>
  <c r="J89" i="3"/>
  <c r="J90" i="3"/>
  <c r="J91" i="3"/>
  <c r="J92" i="3"/>
  <c r="J93" i="3"/>
  <c r="J94" i="3"/>
  <c r="L94" i="3" s="1"/>
  <c r="N94" i="3" s="1"/>
  <c r="J95" i="3"/>
  <c r="J96" i="3"/>
  <c r="J98" i="3"/>
  <c r="J102" i="3"/>
  <c r="J103" i="3"/>
  <c r="J106" i="3"/>
  <c r="J107" i="3"/>
  <c r="J108" i="3"/>
  <c r="K108" i="3" s="1"/>
  <c r="M108" i="3" s="1"/>
  <c r="J109" i="3"/>
  <c r="J110" i="3"/>
  <c r="J111" i="3"/>
  <c r="J112" i="3"/>
  <c r="J113" i="3"/>
  <c r="J114" i="3"/>
  <c r="J115" i="3"/>
  <c r="J116" i="3"/>
  <c r="L116" i="3" s="1"/>
  <c r="N116" i="3" s="1"/>
  <c r="J117" i="3"/>
  <c r="J118" i="3"/>
  <c r="J119" i="3"/>
  <c r="J120" i="3"/>
  <c r="J121" i="3"/>
  <c r="J122" i="3"/>
  <c r="J124" i="3"/>
  <c r="J125" i="3"/>
  <c r="J126" i="3"/>
  <c r="J127" i="3"/>
  <c r="J128" i="3"/>
  <c r="J129" i="3"/>
  <c r="J130" i="3"/>
  <c r="J131" i="3"/>
  <c r="J132" i="3"/>
  <c r="J133" i="3"/>
  <c r="K133" i="3" s="1"/>
  <c r="M133" i="3" s="1"/>
  <c r="J134" i="3"/>
  <c r="J135" i="3"/>
  <c r="J136" i="3"/>
  <c r="J137" i="3"/>
  <c r="J138" i="3"/>
  <c r="J139" i="3"/>
  <c r="J140" i="3"/>
  <c r="J141" i="3"/>
  <c r="L141" i="3" s="1"/>
  <c r="N141" i="3" s="1"/>
  <c r="J142" i="3"/>
  <c r="J143" i="3"/>
  <c r="J144" i="3"/>
  <c r="J145" i="3"/>
  <c r="J146" i="3"/>
  <c r="J147" i="3"/>
  <c r="J148" i="3"/>
  <c r="J149" i="3"/>
  <c r="K149" i="3" s="1"/>
  <c r="M149" i="3" s="1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K165" i="3" s="1"/>
  <c r="M165" i="3" s="1"/>
  <c r="J166" i="3"/>
  <c r="J167" i="3"/>
  <c r="J168" i="3"/>
  <c r="J169" i="3"/>
  <c r="J170" i="3"/>
  <c r="J171" i="3"/>
  <c r="J172" i="3"/>
  <c r="J173" i="3"/>
  <c r="L173" i="3" s="1"/>
  <c r="N173" i="3" s="1"/>
  <c r="J174" i="3"/>
  <c r="J175" i="3"/>
  <c r="J176" i="3"/>
  <c r="J177" i="3"/>
  <c r="J178" i="3"/>
  <c r="J179" i="3"/>
  <c r="J180" i="3"/>
  <c r="J181" i="3"/>
  <c r="L181" i="3" s="1"/>
  <c r="N181" i="3" s="1"/>
  <c r="J182" i="3"/>
  <c r="J183" i="3"/>
  <c r="J184" i="3"/>
  <c r="J186" i="3"/>
  <c r="J187" i="3"/>
  <c r="J188" i="3"/>
  <c r="J189" i="3"/>
  <c r="J190" i="3"/>
  <c r="L190" i="3" s="1"/>
  <c r="N190" i="3" s="1"/>
  <c r="J191" i="3"/>
  <c r="J192" i="3"/>
  <c r="J193" i="3"/>
  <c r="J194" i="3"/>
  <c r="J195" i="3"/>
  <c r="J196" i="3"/>
  <c r="J197" i="3"/>
  <c r="J198" i="3"/>
  <c r="L198" i="3" s="1"/>
  <c r="N198" i="3" s="1"/>
  <c r="J199" i="3"/>
  <c r="J200" i="3"/>
  <c r="J201" i="3"/>
  <c r="J202" i="3"/>
  <c r="J203" i="3"/>
  <c r="J204" i="3"/>
  <c r="J205" i="3"/>
  <c r="J206" i="3"/>
  <c r="L206" i="3" s="1"/>
  <c r="N206" i="3" s="1"/>
  <c r="J207" i="3"/>
  <c r="J208" i="3"/>
  <c r="J209" i="3"/>
  <c r="J210" i="3"/>
  <c r="J211" i="3"/>
  <c r="J212" i="3"/>
  <c r="J213" i="3"/>
  <c r="J214" i="3"/>
  <c r="L214" i="3" s="1"/>
  <c r="N214" i="3" s="1"/>
  <c r="J215" i="3"/>
  <c r="J216" i="3"/>
  <c r="J217" i="3"/>
  <c r="J218" i="3"/>
  <c r="J219" i="3"/>
  <c r="J220" i="3"/>
  <c r="J221" i="3"/>
  <c r="J222" i="3"/>
  <c r="L222" i="3" s="1"/>
  <c r="N222" i="3" s="1"/>
  <c r="J223" i="3"/>
  <c r="J224" i="3"/>
  <c r="J225" i="3"/>
  <c r="J226" i="3"/>
  <c r="J227" i="3"/>
  <c r="J228" i="3"/>
  <c r="J229" i="3"/>
  <c r="J230" i="3"/>
  <c r="L230" i="3" s="1"/>
  <c r="N230" i="3" s="1"/>
  <c r="J231" i="3"/>
  <c r="J232" i="3"/>
  <c r="J233" i="3"/>
  <c r="J234" i="3"/>
  <c r="J235" i="3"/>
  <c r="J236" i="3"/>
  <c r="J237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L256" i="3" s="1"/>
  <c r="N256" i="3" s="1"/>
  <c r="J257" i="3"/>
  <c r="J258" i="3"/>
  <c r="J259" i="3"/>
  <c r="J260" i="3"/>
  <c r="J261" i="3"/>
  <c r="J262" i="3"/>
  <c r="J263" i="3"/>
  <c r="J264" i="3"/>
  <c r="L264" i="3" s="1"/>
  <c r="N264" i="3" s="1"/>
  <c r="J265" i="3"/>
  <c r="J266" i="3"/>
  <c r="J267" i="3"/>
  <c r="J268" i="3"/>
  <c r="J269" i="3"/>
  <c r="J270" i="3"/>
  <c r="J271" i="3"/>
  <c r="J272" i="3"/>
  <c r="K272" i="3" s="1"/>
  <c r="M272" i="3" s="1"/>
  <c r="J273" i="3"/>
  <c r="J274" i="3"/>
  <c r="J275" i="3"/>
  <c r="J276" i="3"/>
  <c r="J277" i="3"/>
  <c r="J278" i="3"/>
  <c r="J279" i="3"/>
  <c r="J280" i="3"/>
  <c r="L280" i="3" s="1"/>
  <c r="N280" i="3" s="1"/>
  <c r="J281" i="3"/>
  <c r="J282" i="3"/>
  <c r="J283" i="3"/>
  <c r="J284" i="3"/>
  <c r="J285" i="3"/>
  <c r="J286" i="3"/>
  <c r="J287" i="3"/>
  <c r="J288" i="3"/>
  <c r="K288" i="3" s="1"/>
  <c r="M288" i="3" s="1"/>
  <c r="J289" i="3"/>
  <c r="J290" i="3"/>
  <c r="J291" i="3"/>
  <c r="J292" i="3"/>
  <c r="J293" i="3"/>
  <c r="J294" i="3"/>
  <c r="J295" i="3"/>
  <c r="J296" i="3"/>
  <c r="L296" i="3" s="1"/>
  <c r="N296" i="3" s="1"/>
  <c r="J297" i="3"/>
  <c r="J298" i="3"/>
  <c r="J299" i="3"/>
  <c r="J300" i="3"/>
  <c r="J301" i="3"/>
  <c r="J302" i="3"/>
  <c r="J303" i="3"/>
  <c r="J304" i="3"/>
  <c r="L304" i="3" s="1"/>
  <c r="N304" i="3" s="1"/>
  <c r="J305" i="3"/>
  <c r="J14" i="3"/>
  <c r="G232" i="3"/>
  <c r="H232" i="3"/>
  <c r="I232" i="3"/>
  <c r="G233" i="3"/>
  <c r="H233" i="3"/>
  <c r="I233" i="3"/>
  <c r="G234" i="3"/>
  <c r="H234" i="3"/>
  <c r="I234" i="3"/>
  <c r="G110" i="3"/>
  <c r="H110" i="3"/>
  <c r="I110" i="3"/>
  <c r="G111" i="3"/>
  <c r="H111" i="3"/>
  <c r="L111" i="3" s="1"/>
  <c r="N111" i="3" s="1"/>
  <c r="I111" i="3"/>
  <c r="G112" i="3"/>
  <c r="H112" i="3"/>
  <c r="I112" i="3"/>
  <c r="G249" i="3"/>
  <c r="H249" i="3"/>
  <c r="I249" i="3"/>
  <c r="G250" i="3"/>
  <c r="L250" i="3" s="1"/>
  <c r="N250" i="3" s="1"/>
  <c r="H250" i="3"/>
  <c r="I250" i="3"/>
  <c r="G251" i="3"/>
  <c r="H251" i="3"/>
  <c r="I251" i="3"/>
  <c r="G231" i="3"/>
  <c r="H231" i="3"/>
  <c r="I231" i="3"/>
  <c r="L231" i="3" s="1"/>
  <c r="N231" i="3" s="1"/>
  <c r="G298" i="3"/>
  <c r="H298" i="3"/>
  <c r="I298" i="3"/>
  <c r="G193" i="3"/>
  <c r="H193" i="3"/>
  <c r="I193" i="3"/>
  <c r="G194" i="3"/>
  <c r="H194" i="3"/>
  <c r="L194" i="3" s="1"/>
  <c r="N194" i="3" s="1"/>
  <c r="I194" i="3"/>
  <c r="I209" i="3"/>
  <c r="I210" i="3"/>
  <c r="I211" i="3"/>
  <c r="I212" i="3"/>
  <c r="I213" i="3"/>
  <c r="I214" i="3"/>
  <c r="H209" i="3"/>
  <c r="K209" i="3" s="1"/>
  <c r="M209" i="3" s="1"/>
  <c r="H210" i="3"/>
  <c r="H211" i="3"/>
  <c r="H212" i="3"/>
  <c r="H213" i="3"/>
  <c r="G209" i="3"/>
  <c r="G210" i="3"/>
  <c r="G211" i="3"/>
  <c r="G212" i="3"/>
  <c r="L212" i="3" s="1"/>
  <c r="N212" i="3" s="1"/>
  <c r="G213" i="3"/>
  <c r="I51" i="3"/>
  <c r="I52" i="3"/>
  <c r="I53" i="3"/>
  <c r="I54" i="3"/>
  <c r="I55" i="3"/>
  <c r="I56" i="3"/>
  <c r="I57" i="3"/>
  <c r="K57" i="3" s="1"/>
  <c r="M57" i="3" s="1"/>
  <c r="I58" i="3"/>
  <c r="I59" i="3"/>
  <c r="I60" i="3"/>
  <c r="I61" i="3"/>
  <c r="I62" i="3"/>
  <c r="I63" i="3"/>
  <c r="I64" i="3"/>
  <c r="I65" i="3"/>
  <c r="K65" i="3" s="1"/>
  <c r="M65" i="3" s="1"/>
  <c r="I66" i="3"/>
  <c r="I67" i="3"/>
  <c r="I68" i="3"/>
  <c r="I69" i="3"/>
  <c r="I70" i="3"/>
  <c r="I73" i="3"/>
  <c r="I74" i="3"/>
  <c r="I76" i="3"/>
  <c r="I77" i="3"/>
  <c r="I78" i="3"/>
  <c r="I80" i="3"/>
  <c r="I81" i="3"/>
  <c r="I82" i="3"/>
  <c r="I83" i="3"/>
  <c r="I84" i="3"/>
  <c r="I85" i="3"/>
  <c r="L85" i="3" s="1"/>
  <c r="N85" i="3" s="1"/>
  <c r="I86" i="3"/>
  <c r="I87" i="3"/>
  <c r="I88" i="3"/>
  <c r="I89" i="3"/>
  <c r="I90" i="3"/>
  <c r="I91" i="3"/>
  <c r="I92" i="3"/>
  <c r="I93" i="3"/>
  <c r="L93" i="3" s="1"/>
  <c r="N93" i="3" s="1"/>
  <c r="I94" i="3"/>
  <c r="I95" i="3"/>
  <c r="I96" i="3"/>
  <c r="I98" i="3"/>
  <c r="I102" i="3"/>
  <c r="I103" i="3"/>
  <c r="I106" i="3"/>
  <c r="I107" i="3"/>
  <c r="I108" i="3"/>
  <c r="I109" i="3"/>
  <c r="I113" i="3"/>
  <c r="I114" i="3"/>
  <c r="I115" i="3"/>
  <c r="I116" i="3"/>
  <c r="I117" i="3"/>
  <c r="I118" i="3"/>
  <c r="L118" i="3" s="1"/>
  <c r="N118" i="3" s="1"/>
  <c r="I119" i="3"/>
  <c r="I120" i="3"/>
  <c r="I121" i="3"/>
  <c r="I122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K159" i="3" s="1"/>
  <c r="M159" i="3" s="1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6" i="3"/>
  <c r="I187" i="3"/>
  <c r="I188" i="3"/>
  <c r="I189" i="3"/>
  <c r="I190" i="3"/>
  <c r="I191" i="3"/>
  <c r="I192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15" i="3"/>
  <c r="I216" i="3"/>
  <c r="L216" i="3" s="1"/>
  <c r="N216" i="3" s="1"/>
  <c r="I217" i="3"/>
  <c r="I218" i="3"/>
  <c r="I219" i="3"/>
  <c r="I220" i="3"/>
  <c r="I221" i="3"/>
  <c r="I222" i="3"/>
  <c r="I223" i="3"/>
  <c r="I224" i="3"/>
  <c r="L224" i="3" s="1"/>
  <c r="N224" i="3" s="1"/>
  <c r="I225" i="3"/>
  <c r="I226" i="3"/>
  <c r="I227" i="3"/>
  <c r="I228" i="3"/>
  <c r="I229" i="3"/>
  <c r="I230" i="3"/>
  <c r="I235" i="3"/>
  <c r="I236" i="3"/>
  <c r="K236" i="3" s="1"/>
  <c r="M236" i="3" s="1"/>
  <c r="I237" i="3"/>
  <c r="I240" i="3"/>
  <c r="I241" i="3"/>
  <c r="I242" i="3"/>
  <c r="I243" i="3"/>
  <c r="I244" i="3"/>
  <c r="I245" i="3"/>
  <c r="I246" i="3"/>
  <c r="K246" i="3" s="1"/>
  <c r="M246" i="3" s="1"/>
  <c r="I247" i="3"/>
  <c r="I248" i="3"/>
  <c r="I252" i="3"/>
  <c r="I253" i="3"/>
  <c r="I254" i="3"/>
  <c r="I255" i="3"/>
  <c r="I256" i="3"/>
  <c r="I257" i="3"/>
  <c r="L257" i="3" s="1"/>
  <c r="N257" i="3" s="1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L273" i="3" s="1"/>
  <c r="N273" i="3" s="1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49" i="3"/>
  <c r="I50" i="3"/>
  <c r="H50" i="3"/>
  <c r="H51" i="3"/>
  <c r="L51" i="3" s="1"/>
  <c r="N51" i="3" s="1"/>
  <c r="H52" i="3"/>
  <c r="H53" i="3"/>
  <c r="H54" i="3"/>
  <c r="H55" i="3"/>
  <c r="H56" i="3"/>
  <c r="H57" i="3"/>
  <c r="H58" i="3"/>
  <c r="H59" i="3"/>
  <c r="L59" i="3" s="1"/>
  <c r="N59" i="3" s="1"/>
  <c r="H60" i="3"/>
  <c r="H61" i="3"/>
  <c r="H62" i="3"/>
  <c r="H63" i="3"/>
  <c r="H64" i="3"/>
  <c r="H65" i="3"/>
  <c r="H66" i="3"/>
  <c r="H67" i="3"/>
  <c r="L67" i="3" s="1"/>
  <c r="N67" i="3" s="1"/>
  <c r="H68" i="3"/>
  <c r="H69" i="3"/>
  <c r="H70" i="3"/>
  <c r="H73" i="3"/>
  <c r="H74" i="3"/>
  <c r="H76" i="3"/>
  <c r="H77" i="3"/>
  <c r="H78" i="3"/>
  <c r="L78" i="3" s="1"/>
  <c r="N78" i="3" s="1"/>
  <c r="H80" i="3"/>
  <c r="H81" i="3"/>
  <c r="H82" i="3"/>
  <c r="H83" i="3"/>
  <c r="H84" i="3"/>
  <c r="H85" i="3"/>
  <c r="H86" i="3"/>
  <c r="H87" i="3"/>
  <c r="K87" i="3" s="1"/>
  <c r="M87" i="3" s="1"/>
  <c r="H88" i="3"/>
  <c r="H89" i="3"/>
  <c r="H90" i="3"/>
  <c r="H91" i="3"/>
  <c r="H92" i="3"/>
  <c r="H93" i="3"/>
  <c r="H94" i="3"/>
  <c r="H95" i="3"/>
  <c r="L95" i="3" s="1"/>
  <c r="N95" i="3" s="1"/>
  <c r="H96" i="3"/>
  <c r="H98" i="3"/>
  <c r="H102" i="3"/>
  <c r="H103" i="3"/>
  <c r="G51" i="3"/>
  <c r="G52" i="3"/>
  <c r="G53" i="3"/>
  <c r="G54" i="3"/>
  <c r="K54" i="3" s="1"/>
  <c r="G55" i="3"/>
  <c r="G56" i="3"/>
  <c r="G57" i="3"/>
  <c r="G58" i="3"/>
  <c r="G59" i="3"/>
  <c r="G60" i="3"/>
  <c r="G61" i="3"/>
  <c r="G62" i="3"/>
  <c r="L62" i="3" s="1"/>
  <c r="N62" i="3" s="1"/>
  <c r="G63" i="3"/>
  <c r="G64" i="3"/>
  <c r="G65" i="3"/>
  <c r="G66" i="3"/>
  <c r="G67" i="3"/>
  <c r="G68" i="3"/>
  <c r="G69" i="3"/>
  <c r="G70" i="3"/>
  <c r="L70" i="3" s="1"/>
  <c r="N70" i="3" s="1"/>
  <c r="G73" i="3"/>
  <c r="G74" i="3"/>
  <c r="G76" i="3"/>
  <c r="G77" i="3"/>
  <c r="G78" i="3"/>
  <c r="G80" i="3"/>
  <c r="G81" i="3"/>
  <c r="G82" i="3"/>
  <c r="L82" i="3" s="1"/>
  <c r="N82" i="3" s="1"/>
  <c r="G83" i="3"/>
  <c r="G84" i="3"/>
  <c r="G85" i="3"/>
  <c r="G86" i="3"/>
  <c r="G87" i="3"/>
  <c r="G88" i="3"/>
  <c r="G89" i="3"/>
  <c r="G90" i="3"/>
  <c r="K90" i="3" s="1"/>
  <c r="M90" i="3" s="1"/>
  <c r="G91" i="3"/>
  <c r="G92" i="3"/>
  <c r="G93" i="3"/>
  <c r="G94" i="3"/>
  <c r="G95" i="3"/>
  <c r="G96" i="3"/>
  <c r="G98" i="3"/>
  <c r="G102" i="3"/>
  <c r="L102" i="3" s="1"/>
  <c r="N102" i="3" s="1"/>
  <c r="G103" i="3"/>
  <c r="H271" i="3"/>
  <c r="H272" i="3"/>
  <c r="H273" i="3"/>
  <c r="G271" i="3"/>
  <c r="G272" i="3"/>
  <c r="G273" i="3"/>
  <c r="G274" i="3"/>
  <c r="L274" i="3" s="1"/>
  <c r="N274" i="3" s="1"/>
  <c r="I15" i="3"/>
  <c r="I16" i="3"/>
  <c r="I17" i="3"/>
  <c r="I18" i="3"/>
  <c r="I19" i="3"/>
  <c r="I20" i="3"/>
  <c r="I21" i="3"/>
  <c r="I22" i="3"/>
  <c r="K22" i="3" s="1"/>
  <c r="M22" i="3" s="1"/>
  <c r="I23" i="3"/>
  <c r="I24" i="3"/>
  <c r="I25" i="3"/>
  <c r="I26" i="3"/>
  <c r="I27" i="3"/>
  <c r="I28" i="3"/>
  <c r="I29" i="3"/>
  <c r="I30" i="3"/>
  <c r="L30" i="3" s="1"/>
  <c r="N30" i="3" s="1"/>
  <c r="I31" i="3"/>
  <c r="I32" i="3"/>
  <c r="I33" i="3"/>
  <c r="I34" i="3"/>
  <c r="I35" i="3"/>
  <c r="I36" i="3"/>
  <c r="I37" i="3"/>
  <c r="I38" i="3"/>
  <c r="K38" i="3" s="1"/>
  <c r="M38" i="3" s="1"/>
  <c r="I39" i="3"/>
  <c r="I40" i="3"/>
  <c r="I41" i="3"/>
  <c r="I42" i="3"/>
  <c r="I43" i="3"/>
  <c r="I44" i="3"/>
  <c r="I45" i="3"/>
  <c r="I46" i="3"/>
  <c r="K46" i="3" s="1"/>
  <c r="M46" i="3" s="1"/>
  <c r="I47" i="3"/>
  <c r="I48" i="3"/>
  <c r="I294" i="3"/>
  <c r="I295" i="3"/>
  <c r="I296" i="3"/>
  <c r="I297" i="3"/>
  <c r="I299" i="3"/>
  <c r="I300" i="3"/>
  <c r="L300" i="3" s="1"/>
  <c r="N300" i="3" s="1"/>
  <c r="I301" i="3"/>
  <c r="I302" i="3"/>
  <c r="I303" i="3"/>
  <c r="I304" i="3"/>
  <c r="I305" i="3"/>
  <c r="K305" i="3" s="1"/>
  <c r="M305" i="3" s="1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618" i="3" s="1"/>
  <c r="H620" i="3" s="1"/>
  <c r="H47" i="3"/>
  <c r="H48" i="3"/>
  <c r="H49" i="3"/>
  <c r="H106" i="3"/>
  <c r="H107" i="3"/>
  <c r="H108" i="3"/>
  <c r="H109" i="3"/>
  <c r="H113" i="3"/>
  <c r="L113" i="3" s="1"/>
  <c r="N113" i="3" s="1"/>
  <c r="H114" i="3"/>
  <c r="H115" i="3"/>
  <c r="H116" i="3"/>
  <c r="H117" i="3"/>
  <c r="H118" i="3"/>
  <c r="H119" i="3"/>
  <c r="H120" i="3"/>
  <c r="H121" i="3"/>
  <c r="K121" i="3" s="1"/>
  <c r="M121" i="3" s="1"/>
  <c r="H122" i="3"/>
  <c r="H124" i="3"/>
  <c r="H125" i="3"/>
  <c r="H126" i="3"/>
  <c r="H127" i="3"/>
  <c r="H128" i="3"/>
  <c r="H129" i="3"/>
  <c r="H130" i="3"/>
  <c r="L130" i="3" s="1"/>
  <c r="N130" i="3" s="1"/>
  <c r="H131" i="3"/>
  <c r="H132" i="3"/>
  <c r="H133" i="3"/>
  <c r="H134" i="3"/>
  <c r="H135" i="3"/>
  <c r="H136" i="3"/>
  <c r="H137" i="3"/>
  <c r="H138" i="3"/>
  <c r="L138" i="3" s="1"/>
  <c r="N138" i="3" s="1"/>
  <c r="H139" i="3"/>
  <c r="H140" i="3"/>
  <c r="H141" i="3"/>
  <c r="H142" i="3"/>
  <c r="H143" i="3"/>
  <c r="H144" i="3"/>
  <c r="H145" i="3"/>
  <c r="H146" i="3"/>
  <c r="K146" i="3" s="1"/>
  <c r="M146" i="3" s="1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K162" i="3" s="1"/>
  <c r="M162" i="3" s="1"/>
  <c r="H163" i="3"/>
  <c r="H164" i="3"/>
  <c r="H165" i="3"/>
  <c r="H166" i="3"/>
  <c r="H167" i="3"/>
  <c r="H168" i="3"/>
  <c r="H169" i="3"/>
  <c r="H170" i="3"/>
  <c r="L170" i="3" s="1"/>
  <c r="N170" i="3" s="1"/>
  <c r="H171" i="3"/>
  <c r="H172" i="3"/>
  <c r="H173" i="3"/>
  <c r="H174" i="3"/>
  <c r="H175" i="3"/>
  <c r="H176" i="3"/>
  <c r="H177" i="3"/>
  <c r="H178" i="3"/>
  <c r="L178" i="3" s="1"/>
  <c r="N178" i="3" s="1"/>
  <c r="H179" i="3"/>
  <c r="H180" i="3"/>
  <c r="H181" i="3"/>
  <c r="H182" i="3"/>
  <c r="H183" i="3"/>
  <c r="H184" i="3"/>
  <c r="H186" i="3"/>
  <c r="H187" i="3"/>
  <c r="H188" i="3"/>
  <c r="H189" i="3"/>
  <c r="H190" i="3"/>
  <c r="H191" i="3"/>
  <c r="H192" i="3"/>
  <c r="H195" i="3"/>
  <c r="H196" i="3"/>
  <c r="H197" i="3"/>
  <c r="H198" i="3"/>
  <c r="H199" i="3"/>
  <c r="H200" i="3"/>
  <c r="H201" i="3"/>
  <c r="H202" i="3"/>
  <c r="H203" i="3"/>
  <c r="H204" i="3"/>
  <c r="H205" i="3"/>
  <c r="L205" i="3" s="1"/>
  <c r="N205" i="3" s="1"/>
  <c r="H206" i="3"/>
  <c r="H207" i="3"/>
  <c r="H208" i="3"/>
  <c r="H214" i="3"/>
  <c r="H215" i="3"/>
  <c r="H216" i="3"/>
  <c r="H217" i="3"/>
  <c r="H218" i="3"/>
  <c r="L218" i="3" s="1"/>
  <c r="N218" i="3" s="1"/>
  <c r="H219" i="3"/>
  <c r="H220" i="3"/>
  <c r="H221" i="3"/>
  <c r="H222" i="3"/>
  <c r="H223" i="3"/>
  <c r="H224" i="3"/>
  <c r="H225" i="3"/>
  <c r="H226" i="3"/>
  <c r="L226" i="3" s="1"/>
  <c r="N226" i="3" s="1"/>
  <c r="H227" i="3"/>
  <c r="H228" i="3"/>
  <c r="H229" i="3"/>
  <c r="H230" i="3"/>
  <c r="H235" i="3"/>
  <c r="H236" i="3"/>
  <c r="H237" i="3"/>
  <c r="H240" i="3"/>
  <c r="H241" i="3"/>
  <c r="H242" i="3"/>
  <c r="H243" i="3"/>
  <c r="H244" i="3"/>
  <c r="H245" i="3"/>
  <c r="H246" i="3"/>
  <c r="H247" i="3"/>
  <c r="H248" i="3"/>
  <c r="K248" i="3" s="1"/>
  <c r="M248" i="3" s="1"/>
  <c r="H252" i="3"/>
  <c r="H253" i="3"/>
  <c r="H254" i="3"/>
  <c r="H255" i="3"/>
  <c r="H256" i="3"/>
  <c r="H257" i="3"/>
  <c r="H258" i="3"/>
  <c r="H259" i="3"/>
  <c r="L259" i="3" s="1"/>
  <c r="N259" i="3" s="1"/>
  <c r="H260" i="3"/>
  <c r="H261" i="3"/>
  <c r="H262" i="3"/>
  <c r="H263" i="3"/>
  <c r="H264" i="3"/>
  <c r="H265" i="3"/>
  <c r="H266" i="3"/>
  <c r="H267" i="3"/>
  <c r="L267" i="3" s="1"/>
  <c r="N267" i="3" s="1"/>
  <c r="H268" i="3"/>
  <c r="H269" i="3"/>
  <c r="H270" i="3"/>
  <c r="H274" i="3"/>
  <c r="H275" i="3"/>
  <c r="H276" i="3"/>
  <c r="H277" i="3"/>
  <c r="H278" i="3"/>
  <c r="L278" i="3" s="1"/>
  <c r="N278" i="3" s="1"/>
  <c r="H279" i="3"/>
  <c r="H280" i="3"/>
  <c r="H281" i="3"/>
  <c r="H282" i="3"/>
  <c r="H283" i="3"/>
  <c r="H284" i="3"/>
  <c r="H285" i="3"/>
  <c r="H286" i="3"/>
  <c r="L286" i="3" s="1"/>
  <c r="N286" i="3" s="1"/>
  <c r="H287" i="3"/>
  <c r="H288" i="3"/>
  <c r="H289" i="3"/>
  <c r="H290" i="3"/>
  <c r="H291" i="3"/>
  <c r="H292" i="3"/>
  <c r="H293" i="3"/>
  <c r="H294" i="3"/>
  <c r="L294" i="3" s="1"/>
  <c r="N294" i="3" s="1"/>
  <c r="H295" i="3"/>
  <c r="H296" i="3"/>
  <c r="H297" i="3"/>
  <c r="H299" i="3"/>
  <c r="H300" i="3"/>
  <c r="H301" i="3"/>
  <c r="H302" i="3"/>
  <c r="H303" i="3"/>
  <c r="H304" i="3"/>
  <c r="H14" i="3"/>
  <c r="G15" i="3"/>
  <c r="G16" i="3"/>
  <c r="G17" i="3"/>
  <c r="G18" i="3"/>
  <c r="G19" i="3"/>
  <c r="G20" i="3"/>
  <c r="L20" i="3" s="1"/>
  <c r="N20" i="3" s="1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K44" i="3" s="1"/>
  <c r="M44" i="3" s="1"/>
  <c r="G45" i="3"/>
  <c r="G46" i="3"/>
  <c r="G47" i="3"/>
  <c r="G48" i="3"/>
  <c r="G49" i="3"/>
  <c r="G50" i="3"/>
  <c r="G106" i="3"/>
  <c r="G107" i="3"/>
  <c r="K107" i="3" s="1"/>
  <c r="M107" i="3" s="1"/>
  <c r="G108" i="3"/>
  <c r="G109" i="3"/>
  <c r="G113" i="3"/>
  <c r="G114" i="3"/>
  <c r="G115" i="3"/>
  <c r="G116" i="3"/>
  <c r="G117" i="3"/>
  <c r="G118" i="3"/>
  <c r="G119" i="3"/>
  <c r="G120" i="3"/>
  <c r="G121" i="3"/>
  <c r="G122" i="3"/>
  <c r="G124" i="3"/>
  <c r="G125" i="3"/>
  <c r="G126" i="3"/>
  <c r="G127" i="3"/>
  <c r="L127" i="3" s="1"/>
  <c r="N127" i="3" s="1"/>
  <c r="G128" i="3"/>
  <c r="G129" i="3"/>
  <c r="G130" i="3"/>
  <c r="G131" i="3"/>
  <c r="G132" i="3"/>
  <c r="G133" i="3"/>
  <c r="G134" i="3"/>
  <c r="G135" i="3"/>
  <c r="K135" i="3" s="1"/>
  <c r="M135" i="3" s="1"/>
  <c r="G136" i="3"/>
  <c r="G137" i="3"/>
  <c r="G138" i="3"/>
  <c r="G139" i="3"/>
  <c r="G140" i="3"/>
  <c r="G141" i="3"/>
  <c r="G142" i="3"/>
  <c r="G143" i="3"/>
  <c r="K143" i="3" s="1"/>
  <c r="M143" i="3" s="1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L167" i="3" s="1"/>
  <c r="N167" i="3" s="1"/>
  <c r="G168" i="3"/>
  <c r="G169" i="3"/>
  <c r="G170" i="3"/>
  <c r="G171" i="3"/>
  <c r="G172" i="3"/>
  <c r="G173" i="3"/>
  <c r="G174" i="3"/>
  <c r="G175" i="3"/>
  <c r="L175" i="3" s="1"/>
  <c r="N175" i="3" s="1"/>
  <c r="G176" i="3"/>
  <c r="G177" i="3"/>
  <c r="G178" i="3"/>
  <c r="G179" i="3"/>
  <c r="G180" i="3"/>
  <c r="G181" i="3"/>
  <c r="G182" i="3"/>
  <c r="G183" i="3"/>
  <c r="L183" i="3" s="1"/>
  <c r="N183" i="3" s="1"/>
  <c r="G184" i="3"/>
  <c r="G186" i="3"/>
  <c r="G187" i="3"/>
  <c r="G188" i="3"/>
  <c r="G189" i="3"/>
  <c r="G190" i="3"/>
  <c r="G191" i="3"/>
  <c r="G192" i="3"/>
  <c r="G195" i="3"/>
  <c r="G196" i="3"/>
  <c r="G197" i="3"/>
  <c r="G198" i="3"/>
  <c r="G199" i="3"/>
  <c r="G200" i="3"/>
  <c r="G201" i="3"/>
  <c r="G202" i="3"/>
  <c r="L202" i="3" s="1"/>
  <c r="N202" i="3" s="1"/>
  <c r="G203" i="3"/>
  <c r="G204" i="3"/>
  <c r="G205" i="3"/>
  <c r="G206" i="3"/>
  <c r="G207" i="3"/>
  <c r="G208" i="3"/>
  <c r="G214" i="3"/>
  <c r="G215" i="3"/>
  <c r="L215" i="3" s="1"/>
  <c r="N215" i="3" s="1"/>
  <c r="G216" i="3"/>
  <c r="G217" i="3"/>
  <c r="G218" i="3"/>
  <c r="G219" i="3"/>
  <c r="G220" i="3"/>
  <c r="G221" i="3"/>
  <c r="G222" i="3"/>
  <c r="G223" i="3"/>
  <c r="K223" i="3" s="1"/>
  <c r="M223" i="3" s="1"/>
  <c r="G224" i="3"/>
  <c r="G225" i="3"/>
  <c r="G226" i="3"/>
  <c r="G227" i="3"/>
  <c r="L227" i="3" s="1"/>
  <c r="N227" i="3" s="1"/>
  <c r="G228" i="3"/>
  <c r="G229" i="3"/>
  <c r="G230" i="3"/>
  <c r="G235" i="3"/>
  <c r="L235" i="3" s="1"/>
  <c r="N235" i="3" s="1"/>
  <c r="G236" i="3"/>
  <c r="G237" i="3"/>
  <c r="G240" i="3"/>
  <c r="G241" i="3"/>
  <c r="G242" i="3"/>
  <c r="L242" i="3" s="1"/>
  <c r="N242" i="3" s="1"/>
  <c r="G243" i="3"/>
  <c r="G244" i="3"/>
  <c r="G245" i="3"/>
  <c r="K245" i="3" s="1"/>
  <c r="M245" i="3" s="1"/>
  <c r="G246" i="3"/>
  <c r="G247" i="3"/>
  <c r="G248" i="3"/>
  <c r="G252" i="3"/>
  <c r="G253" i="3"/>
  <c r="L253" i="3" s="1"/>
  <c r="N253" i="3" s="1"/>
  <c r="G254" i="3"/>
  <c r="G255" i="3"/>
  <c r="G256" i="3"/>
  <c r="G257" i="3"/>
  <c r="G258" i="3"/>
  <c r="G259" i="3"/>
  <c r="G260" i="3"/>
  <c r="G261" i="3"/>
  <c r="G262" i="3"/>
  <c r="G263" i="3"/>
  <c r="L263" i="3" s="1"/>
  <c r="N263" i="3" s="1"/>
  <c r="G264" i="3"/>
  <c r="G265" i="3"/>
  <c r="G266" i="3"/>
  <c r="G267" i="3"/>
  <c r="G268" i="3"/>
  <c r="G269" i="3"/>
  <c r="G270" i="3"/>
  <c r="G275" i="3"/>
  <c r="G276" i="3"/>
  <c r="L276" i="3" s="1"/>
  <c r="N276" i="3" s="1"/>
  <c r="G277" i="3"/>
  <c r="G278" i="3"/>
  <c r="G279" i="3"/>
  <c r="L279" i="3" s="1"/>
  <c r="G280" i="3"/>
  <c r="G281" i="3"/>
  <c r="G282" i="3"/>
  <c r="G283" i="3"/>
  <c r="L283" i="3" s="1"/>
  <c r="N283" i="3" s="1"/>
  <c r="G284" i="3"/>
  <c r="L284" i="3" s="1"/>
  <c r="N284" i="3" s="1"/>
  <c r="G285" i="3"/>
  <c r="G286" i="3"/>
  <c r="G287" i="3"/>
  <c r="G288" i="3"/>
  <c r="G289" i="3"/>
  <c r="L289" i="3" s="1"/>
  <c r="N289" i="3" s="1"/>
  <c r="G290" i="3"/>
  <c r="G291" i="3"/>
  <c r="G292" i="3"/>
  <c r="G293" i="3"/>
  <c r="G294" i="3"/>
  <c r="G295" i="3"/>
  <c r="G296" i="3"/>
  <c r="G297" i="3"/>
  <c r="L297" i="3" s="1"/>
  <c r="N297" i="3" s="1"/>
  <c r="G299" i="3"/>
  <c r="G300" i="3"/>
  <c r="G301" i="3"/>
  <c r="L301" i="3" s="1"/>
  <c r="N301" i="3" s="1"/>
  <c r="G302" i="3"/>
  <c r="G303" i="3"/>
  <c r="G304" i="3"/>
  <c r="G14" i="3"/>
  <c r="G618" i="3" s="1"/>
  <c r="N73" i="3"/>
  <c r="K239" i="3"/>
  <c r="M239" i="3"/>
  <c r="N239" i="3"/>
  <c r="K185" i="3"/>
  <c r="M185" i="3" s="1"/>
  <c r="K104" i="3"/>
  <c r="M104" i="3"/>
  <c r="K99" i="3"/>
  <c r="M99" i="3" s="1"/>
  <c r="N99" i="3"/>
  <c r="N101" i="3"/>
  <c r="L100" i="3"/>
  <c r="N100" i="3" s="1"/>
  <c r="K97" i="3"/>
  <c r="M97" i="3"/>
  <c r="L98" i="3"/>
  <c r="N98" i="3" s="1"/>
  <c r="K83" i="3"/>
  <c r="M83" i="3"/>
  <c r="L88" i="3"/>
  <c r="N88" i="3" s="1"/>
  <c r="L55" i="3"/>
  <c r="N55" i="3" s="1"/>
  <c r="M55" i="3"/>
  <c r="K193" i="3"/>
  <c r="M193" i="3"/>
  <c r="K103" i="3"/>
  <c r="M103" i="3"/>
  <c r="L91" i="3"/>
  <c r="N91" i="3"/>
  <c r="N83" i="3"/>
  <c r="K73" i="3"/>
  <c r="M73" i="3" s="1"/>
  <c r="K63" i="3"/>
  <c r="M63" i="3"/>
  <c r="K72" i="3"/>
  <c r="M72" i="3"/>
  <c r="L210" i="3"/>
  <c r="N210" i="3" s="1"/>
  <c r="L251" i="3"/>
  <c r="N251" i="3"/>
  <c r="N72" i="3"/>
  <c r="L213" i="3"/>
  <c r="N213" i="3"/>
  <c r="M292" i="3"/>
  <c r="N27" i="3"/>
  <c r="M102" i="3"/>
  <c r="M62" i="3"/>
  <c r="N32" i="3"/>
  <c r="M250" i="3"/>
  <c r="N87" i="3"/>
  <c r="L110" i="3"/>
  <c r="N110" i="3"/>
  <c r="K56" i="3"/>
  <c r="M56" i="3" s="1"/>
  <c r="M95" i="3"/>
  <c r="L211" i="3"/>
  <c r="N211" i="3"/>
  <c r="L298" i="3"/>
  <c r="N298" i="3"/>
  <c r="K112" i="3"/>
  <c r="M112" i="3"/>
  <c r="K234" i="3"/>
  <c r="M234" i="3"/>
  <c r="K232" i="3"/>
  <c r="M232" i="3"/>
  <c r="L96" i="3"/>
  <c r="N96" i="3"/>
  <c r="M88" i="3"/>
  <c r="L80" i="3"/>
  <c r="N80" i="3" s="1"/>
  <c r="K68" i="3"/>
  <c r="M68" i="3"/>
  <c r="K60" i="3"/>
  <c r="M60" i="3" s="1"/>
  <c r="K52" i="3"/>
  <c r="M52" i="3" s="1"/>
  <c r="L234" i="3"/>
  <c r="N234" i="3" s="1"/>
  <c r="M217" i="3"/>
  <c r="M98" i="3"/>
  <c r="L89" i="3"/>
  <c r="N89" i="3" s="1"/>
  <c r="K81" i="3"/>
  <c r="M81" i="3"/>
  <c r="K69" i="3"/>
  <c r="M69" i="3" s="1"/>
  <c r="K61" i="3"/>
  <c r="M61" i="3"/>
  <c r="K53" i="3"/>
  <c r="M53" i="3" s="1"/>
  <c r="M77" i="3"/>
  <c r="M231" i="3"/>
  <c r="L249" i="3"/>
  <c r="N249" i="3"/>
  <c r="L233" i="3"/>
  <c r="N233" i="3" s="1"/>
  <c r="O619" i="3"/>
  <c r="N272" i="3"/>
  <c r="N74" i="3"/>
  <c r="M43" i="3"/>
  <c r="M35" i="3"/>
  <c r="M208" i="3"/>
  <c r="N17" i="3"/>
  <c r="N29" i="3"/>
  <c r="M219" i="3"/>
  <c r="M291" i="3"/>
  <c r="M230" i="3"/>
  <c r="M122" i="3"/>
  <c r="M227" i="3"/>
  <c r="M226" i="3"/>
  <c r="L43" i="3"/>
  <c r="N43" i="3" s="1"/>
  <c r="K27" i="3"/>
  <c r="M27" i="3" s="1"/>
  <c r="M54" i="3"/>
  <c r="K71" i="3"/>
  <c r="M71" i="3" s="1"/>
  <c r="M101" i="3"/>
  <c r="K105" i="3"/>
  <c r="M105" i="3" s="1"/>
  <c r="L238" i="3"/>
  <c r="N238" i="3" s="1"/>
  <c r="K76" i="3"/>
  <c r="M76" i="3" s="1"/>
  <c r="L192" i="3"/>
  <c r="N192" i="3" s="1"/>
  <c r="K151" i="3"/>
  <c r="M151" i="3" s="1"/>
  <c r="L271" i="3"/>
  <c r="N271" i="3"/>
  <c r="K92" i="3"/>
  <c r="M92" i="3" s="1"/>
  <c r="K84" i="3"/>
  <c r="M84" i="3" s="1"/>
  <c r="K74" i="3"/>
  <c r="M74" i="3" s="1"/>
  <c r="K64" i="3"/>
  <c r="M64" i="3" s="1"/>
  <c r="K37" i="3"/>
  <c r="M37" i="3" s="1"/>
  <c r="K29" i="3"/>
  <c r="M29" i="3" s="1"/>
  <c r="K21" i="3"/>
  <c r="M21" i="3"/>
  <c r="L203" i="3"/>
  <c r="N203" i="3" s="1"/>
  <c r="K152" i="3"/>
  <c r="M152" i="3"/>
  <c r="K157" i="3"/>
  <c r="M157" i="3" s="1"/>
  <c r="K49" i="3"/>
  <c r="M49" i="3"/>
  <c r="K41" i="3"/>
  <c r="M41" i="3" s="1"/>
  <c r="K33" i="3"/>
  <c r="M33" i="3"/>
  <c r="K25" i="3"/>
  <c r="M25" i="3" s="1"/>
  <c r="K17" i="3"/>
  <c r="M17" i="3" s="1"/>
  <c r="L189" i="3"/>
  <c r="N189" i="3" s="1"/>
  <c r="L164" i="3"/>
  <c r="N164" i="3" s="1"/>
  <c r="L124" i="3"/>
  <c r="N124" i="3" s="1"/>
  <c r="K280" i="3"/>
  <c r="M280" i="3" s="1"/>
  <c r="K295" i="3"/>
  <c r="M295" i="3" s="1"/>
  <c r="L287" i="3"/>
  <c r="N287" i="3"/>
  <c r="K47" i="3"/>
  <c r="M47" i="3" s="1"/>
  <c r="K39" i="3"/>
  <c r="M39" i="3"/>
  <c r="K31" i="3"/>
  <c r="M31" i="3" s="1"/>
  <c r="K23" i="3"/>
  <c r="M23" i="3"/>
  <c r="L15" i="3"/>
  <c r="N15" i="3" s="1"/>
  <c r="L266" i="3"/>
  <c r="N266" i="3"/>
  <c r="L258" i="3"/>
  <c r="N258" i="3" s="1"/>
  <c r="K247" i="3"/>
  <c r="M247" i="3" s="1"/>
  <c r="L237" i="3"/>
  <c r="N237" i="3" s="1"/>
  <c r="L225" i="3"/>
  <c r="N225" i="3" s="1"/>
  <c r="L217" i="3"/>
  <c r="N217" i="3" s="1"/>
  <c r="K196" i="3"/>
  <c r="M196" i="3" s="1"/>
  <c r="L186" i="3"/>
  <c r="N186" i="3" s="1"/>
  <c r="L177" i="3"/>
  <c r="N177" i="3"/>
  <c r="L169" i="3"/>
  <c r="N169" i="3" s="1"/>
  <c r="K161" i="3"/>
  <c r="M161" i="3"/>
  <c r="K153" i="3"/>
  <c r="M153" i="3" s="1"/>
  <c r="L145" i="3"/>
  <c r="N145" i="3"/>
  <c r="K137" i="3"/>
  <c r="M137" i="3" s="1"/>
  <c r="L129" i="3"/>
  <c r="N129" i="3"/>
  <c r="K120" i="3"/>
  <c r="M120" i="3" s="1"/>
  <c r="L109" i="3"/>
  <c r="N109" i="3"/>
  <c r="K45" i="3"/>
  <c r="M45" i="3" s="1"/>
  <c r="L303" i="3"/>
  <c r="N303" i="3" s="1"/>
  <c r="L291" i="3"/>
  <c r="N291" i="3" s="1"/>
  <c r="L275" i="3"/>
  <c r="N275" i="3" s="1"/>
  <c r="L35" i="3"/>
  <c r="N35" i="3"/>
  <c r="K19" i="3"/>
  <c r="M19" i="3" s="1"/>
  <c r="L182" i="3"/>
  <c r="N182" i="3"/>
  <c r="K150" i="3"/>
  <c r="M150" i="3" s="1"/>
  <c r="K117" i="3"/>
  <c r="M117" i="3"/>
  <c r="L255" i="3"/>
  <c r="N255" i="3" s="1"/>
  <c r="K244" i="3"/>
  <c r="M244" i="3" s="1"/>
  <c r="K201" i="3"/>
  <c r="M201" i="3" s="1"/>
  <c r="L191" i="3"/>
  <c r="N191" i="3"/>
  <c r="K174" i="3"/>
  <c r="M174" i="3" s="1"/>
  <c r="L166" i="3"/>
  <c r="N166" i="3"/>
  <c r="K158" i="3"/>
  <c r="M158" i="3" s="1"/>
  <c r="K142" i="3"/>
  <c r="M142" i="3"/>
  <c r="K134" i="3"/>
  <c r="M134" i="3" s="1"/>
  <c r="K126" i="3"/>
  <c r="M126" i="3"/>
  <c r="K106" i="3"/>
  <c r="M106" i="3" s="1"/>
  <c r="L299" i="3"/>
  <c r="N299" i="3"/>
  <c r="K290" i="3"/>
  <c r="M290" i="3" s="1"/>
  <c r="L282" i="3"/>
  <c r="N282" i="3" s="1"/>
  <c r="K18" i="3"/>
  <c r="M18" i="3" s="1"/>
  <c r="L168" i="3"/>
  <c r="N168" i="3" s="1"/>
  <c r="L136" i="3"/>
  <c r="N136" i="3"/>
  <c r="L229" i="3"/>
  <c r="N229" i="3"/>
  <c r="L221" i="3"/>
  <c r="N221" i="3" s="1"/>
  <c r="K125" i="3"/>
  <c r="M125" i="3" s="1"/>
  <c r="L268" i="3"/>
  <c r="N268" i="3" s="1"/>
  <c r="L260" i="3"/>
  <c r="N260" i="3" s="1"/>
  <c r="K252" i="3"/>
  <c r="M252" i="3" s="1"/>
  <c r="K241" i="3"/>
  <c r="M241" i="3" s="1"/>
  <c r="L219" i="3"/>
  <c r="N219" i="3" s="1"/>
  <c r="L188" i="3"/>
  <c r="N188" i="3"/>
  <c r="L179" i="3"/>
  <c r="N179" i="3" s="1"/>
  <c r="L171" i="3"/>
  <c r="N171" i="3"/>
  <c r="K163" i="3"/>
  <c r="M163" i="3" s="1"/>
  <c r="K155" i="3"/>
  <c r="M155" i="3"/>
  <c r="K147" i="3"/>
  <c r="M147" i="3" s="1"/>
  <c r="K139" i="3"/>
  <c r="M139" i="3" s="1"/>
  <c r="L131" i="3"/>
  <c r="N131" i="3" s="1"/>
  <c r="L122" i="3"/>
  <c r="N122" i="3" s="1"/>
  <c r="L114" i="3"/>
  <c r="N114" i="3" s="1"/>
  <c r="L165" i="3"/>
  <c r="N165" i="3" s="1"/>
  <c r="L265" i="3"/>
  <c r="N265" i="3" s="1"/>
  <c r="L195" i="3"/>
  <c r="N195" i="3"/>
  <c r="L184" i="3"/>
  <c r="N184" i="3" s="1"/>
  <c r="L176" i="3"/>
  <c r="N176" i="3"/>
  <c r="K160" i="3"/>
  <c r="M160" i="3" s="1"/>
  <c r="K144" i="3"/>
  <c r="M144" i="3"/>
  <c r="K136" i="3"/>
  <c r="M136" i="3" s="1"/>
  <c r="K128" i="3"/>
  <c r="M128" i="3"/>
  <c r="K119" i="3"/>
  <c r="M119" i="3" s="1"/>
  <c r="L292" i="3"/>
  <c r="N292" i="3" s="1"/>
  <c r="K36" i="3"/>
  <c r="M36" i="3" s="1"/>
  <c r="K28" i="3"/>
  <c r="M28" i="3" s="1"/>
  <c r="L269" i="3"/>
  <c r="N269" i="3" s="1"/>
  <c r="L174" i="3"/>
  <c r="N174" i="3"/>
  <c r="L240" i="3"/>
  <c r="N240" i="3" s="1"/>
  <c r="K197" i="3"/>
  <c r="M197" i="3" s="1"/>
  <c r="L187" i="3"/>
  <c r="N187" i="3" s="1"/>
  <c r="K154" i="3"/>
  <c r="M154" i="3" s="1"/>
  <c r="L270" i="3"/>
  <c r="N270" i="3" s="1"/>
  <c r="L262" i="3"/>
  <c r="N262" i="3" s="1"/>
  <c r="L254" i="3"/>
  <c r="N254" i="3" s="1"/>
  <c r="K243" i="3"/>
  <c r="M243" i="3" s="1"/>
  <c r="L208" i="3"/>
  <c r="N208" i="3" s="1"/>
  <c r="L200" i="3"/>
  <c r="N200" i="3" s="1"/>
  <c r="L302" i="3"/>
  <c r="N302" i="3"/>
  <c r="K293" i="3"/>
  <c r="M293" i="3" s="1"/>
  <c r="L285" i="3"/>
  <c r="N285" i="3"/>
  <c r="L277" i="3"/>
  <c r="N277" i="3" s="1"/>
  <c r="K200" i="3"/>
  <c r="M200" i="3"/>
  <c r="L23" i="3"/>
  <c r="N23" i="3" s="1"/>
  <c r="L201" i="3"/>
  <c r="N201" i="3"/>
  <c r="K281" i="3"/>
  <c r="M281" i="3" s="1"/>
  <c r="L293" i="3"/>
  <c r="N293" i="3" s="1"/>
  <c r="L261" i="3"/>
  <c r="N261" i="3" s="1"/>
  <c r="K242" i="3"/>
  <c r="M242" i="3" s="1"/>
  <c r="L228" i="3"/>
  <c r="N228" i="3"/>
  <c r="L220" i="3"/>
  <c r="N220" i="3" s="1"/>
  <c r="K207" i="3"/>
  <c r="M207" i="3"/>
  <c r="K199" i="3"/>
  <c r="M199" i="3" s="1"/>
  <c r="L180" i="3"/>
  <c r="N180" i="3"/>
  <c r="L172" i="3"/>
  <c r="N172" i="3" s="1"/>
  <c r="K156" i="3"/>
  <c r="M156" i="3"/>
  <c r="K148" i="3"/>
  <c r="M148" i="3" s="1"/>
  <c r="L140" i="3"/>
  <c r="N140" i="3" s="1"/>
  <c r="K132" i="3"/>
  <c r="M132" i="3" s="1"/>
  <c r="K40" i="3"/>
  <c r="M40" i="3" s="1"/>
  <c r="K24" i="3"/>
  <c r="M24" i="3" s="1"/>
  <c r="L16" i="3"/>
  <c r="N16" i="3" s="1"/>
  <c r="L14" i="3"/>
  <c r="K279" i="3"/>
  <c r="M279" i="3"/>
  <c r="N279" i="3"/>
  <c r="L196" i="3"/>
  <c r="N196" i="3"/>
  <c r="K114" i="3"/>
  <c r="M114" i="3"/>
  <c r="L199" i="3"/>
  <c r="N199" i="3" s="1"/>
  <c r="K115" i="3"/>
  <c r="M115" i="3"/>
  <c r="L115" i="3"/>
  <c r="N115" i="3"/>
  <c r="K204" i="3"/>
  <c r="M204" i="3"/>
  <c r="L204" i="3"/>
  <c r="N204" i="3"/>
  <c r="L197" i="3"/>
  <c r="N197" i="3" s="1"/>
  <c r="L139" i="3"/>
  <c r="N139" i="3"/>
  <c r="K48" i="3"/>
  <c r="M48" i="3"/>
  <c r="K32" i="3"/>
  <c r="M32" i="3"/>
  <c r="N14" i="3"/>
  <c r="G620" i="3" l="1"/>
  <c r="H619" i="3"/>
  <c r="M618" i="3"/>
  <c r="K224" i="3"/>
  <c r="M224" i="3" s="1"/>
  <c r="L133" i="3"/>
  <c r="N133" i="3" s="1"/>
  <c r="N618" i="3"/>
  <c r="K198" i="3"/>
  <c r="M198" i="3" s="1"/>
  <c r="I618" i="3"/>
  <c r="I620" i="3" s="1"/>
  <c r="L223" i="3"/>
  <c r="N223" i="3" s="1"/>
  <c r="K138" i="3"/>
  <c r="M138" i="3" s="1"/>
  <c r="K116" i="3"/>
  <c r="M116" i="3" s="1"/>
  <c r="K618" i="3"/>
  <c r="K620" i="3" s="1"/>
  <c r="N619" i="3" l="1"/>
  <c r="M620" i="3"/>
  <c r="N620" i="3"/>
  <c r="L618" i="3"/>
  <c r="L620" i="3" s="1"/>
</calcChain>
</file>

<file path=xl/sharedStrings.xml><?xml version="1.0" encoding="utf-8"?>
<sst xmlns="http://schemas.openxmlformats.org/spreadsheetml/2006/main" count="3359" uniqueCount="1323">
  <si>
    <t>BALANCE GENERAL TRIBUTARIO</t>
  </si>
  <si>
    <t>Empresa:</t>
  </si>
  <si>
    <t>Corporación Municipal de Conchalí</t>
  </si>
  <si>
    <t>RUT:</t>
  </si>
  <si>
    <t>70.878.100-2</t>
  </si>
  <si>
    <t>Tipo de Filtro:</t>
  </si>
  <si>
    <t>General</t>
  </si>
  <si>
    <t>Periodo:</t>
  </si>
  <si>
    <t>01-01-2022 -- 30-11-2022</t>
  </si>
  <si>
    <t>Fecha Emisión :</t>
  </si>
  <si>
    <t>06-12-2022</t>
  </si>
  <si>
    <t>Cuenta Mayor</t>
  </si>
  <si>
    <t>Cuenta</t>
  </si>
  <si>
    <t>Debe</t>
  </si>
  <si>
    <t>Haber</t>
  </si>
  <si>
    <t>Deudor</t>
  </si>
  <si>
    <t>Acreedor</t>
  </si>
  <si>
    <t>Activo</t>
  </si>
  <si>
    <t>Pasivo</t>
  </si>
  <si>
    <t>Pérdida</t>
  </si>
  <si>
    <t>Ganancia</t>
  </si>
  <si>
    <t>11101001001001</t>
  </si>
  <si>
    <t>Caja Tesoreria</t>
  </si>
  <si>
    <t>11101001001002</t>
  </si>
  <si>
    <t>Reintegro Rendiciones</t>
  </si>
  <si>
    <t>11102001001001</t>
  </si>
  <si>
    <t>Banco Estado Remuneraciones 486922-2</t>
  </si>
  <si>
    <t>11102001001002</t>
  </si>
  <si>
    <t>Banco Estado Administración 485305-9</t>
  </si>
  <si>
    <t>11102001001003</t>
  </si>
  <si>
    <t>Banco Estado Educación 485378-4</t>
  </si>
  <si>
    <t>11102001001004</t>
  </si>
  <si>
    <t>Banco Estado Salud 485382-2</t>
  </si>
  <si>
    <t>11102001001005</t>
  </si>
  <si>
    <t>Banco Estado Programas Especiales Salud 485384-9</t>
  </si>
  <si>
    <t>11102001001006</t>
  </si>
  <si>
    <t>Banco Estado Subsidios 487793-4</t>
  </si>
  <si>
    <t>11102001001007</t>
  </si>
  <si>
    <t>Banco Estado Fondos Autogenerados 487795-1</t>
  </si>
  <si>
    <t>11102001001009</t>
  </si>
  <si>
    <t>Banco Estado P.P.F. Kuñul 485403-9</t>
  </si>
  <si>
    <t>11102001001011</t>
  </si>
  <si>
    <t>Banco Estado SENDA cta. N° 485383-1</t>
  </si>
  <si>
    <t>11102001001012</t>
  </si>
  <si>
    <t>Banco Estado Subvención PIE 485380-6</t>
  </si>
  <si>
    <t>11102001001014</t>
  </si>
  <si>
    <t>Banco Estado O.P.D. 485377-6</t>
  </si>
  <si>
    <t>11102001001015</t>
  </si>
  <si>
    <t>Banco Estado Menores 485376-8</t>
  </si>
  <si>
    <t>11102001001016</t>
  </si>
  <si>
    <t>Banco Estado Docentes Asistenciales 487794-2</t>
  </si>
  <si>
    <t>11102001001017</t>
  </si>
  <si>
    <t>Banco Estado Programas Menores 487792-6</t>
  </si>
  <si>
    <t>11102001001018</t>
  </si>
  <si>
    <t>Banco Estado P.D.C. Aukan 485385-7</t>
  </si>
  <si>
    <t>11102001001019</t>
  </si>
  <si>
    <t>Banco Estado Subvención Junji 485381-4</t>
  </si>
  <si>
    <t>11102001001020</t>
  </si>
  <si>
    <t>Banco Estado Administración Central Menores 760427-1</t>
  </si>
  <si>
    <t>11102001001022</t>
  </si>
  <si>
    <t>Banco Estado Proy. Conservación Establecimientos Educacionales 760657-5</t>
  </si>
  <si>
    <t>11102001001023</t>
  </si>
  <si>
    <t>Banco Estado Ley SEP 760817-9</t>
  </si>
  <si>
    <t>11102001001025</t>
  </si>
  <si>
    <t>Banco Estado FAEP 761028-9</t>
  </si>
  <si>
    <t>11102001001026</t>
  </si>
  <si>
    <t>Banco Estado Farmacia Comunal 761025-4</t>
  </si>
  <si>
    <t>11102001001027</t>
  </si>
  <si>
    <t>Banco Estado Casa Central 761107-2</t>
  </si>
  <si>
    <t>11102001001028</t>
  </si>
  <si>
    <t>Banco Estado Bienestar Salud 788017-1</t>
  </si>
  <si>
    <t>11102001001029</t>
  </si>
  <si>
    <t>Banco Estado P.D.E. Elunei 788348-0</t>
  </si>
  <si>
    <t>11102001001030</t>
  </si>
  <si>
    <t>Banco Estado Equipo Lazos 788349-8</t>
  </si>
  <si>
    <t>11102001002003</t>
  </si>
  <si>
    <t>Banco Estado Ch.Elect.34070893373 Juan Sanchez Labra</t>
  </si>
  <si>
    <t>11102001002004</t>
  </si>
  <si>
    <t>Banco Estado Ch.Elect.34070893381 Carolina Poblete Espinoza</t>
  </si>
  <si>
    <t>11102001002006</t>
  </si>
  <si>
    <t>Banco Estado Ch.Elect.33170888150 CLAUDIA MONICA FERNANDEZ VILLARROEL</t>
  </si>
  <si>
    <t>11102001002007</t>
  </si>
  <si>
    <t>Banco Estado Ch.Elect.33170888231 Maria Jose Barra Figueroa</t>
  </si>
  <si>
    <t>11102001002008</t>
  </si>
  <si>
    <t>Banco Estado Ch.Elect.33170888109 Mariana Orrego Pasten</t>
  </si>
  <si>
    <t>11102001002009</t>
  </si>
  <si>
    <t>Banco Estado Ch.Elect. 33170888176 Paulina Andrea Gonzalez Poblete</t>
  </si>
  <si>
    <t>11102001002010</t>
  </si>
  <si>
    <t>Banco Estado Ch.Elect.33170888141 Ana Maria Zenteno Barrera</t>
  </si>
  <si>
    <t>11102001002011</t>
  </si>
  <si>
    <t>Banco Estado Ch.Elect. 33170888222 Constanza Victoria Panguinao Cartes</t>
  </si>
  <si>
    <t>11102001002012</t>
  </si>
  <si>
    <t>Banco Estado Ch.Elect.33170888192 Jorge Andres Rojo Peralta</t>
  </si>
  <si>
    <t>11102001002013</t>
  </si>
  <si>
    <t>Banco Estado Ch.Elect 33170885657 Carlos Guiseppe Ardito Devoto</t>
  </si>
  <si>
    <t>11102001002014</t>
  </si>
  <si>
    <t>Banco Estado Ch.Elect 33170888133 Gloria Isabel Riquelme Gutierrez</t>
  </si>
  <si>
    <t>11102001002015</t>
  </si>
  <si>
    <t>Banco Estado Ch.Elect 33170888206 Paloma de Lourdes Briceño Ortiz</t>
  </si>
  <si>
    <t>11102001002016</t>
  </si>
  <si>
    <t xml:space="preserve">Banco Estado Ch.Elect 33170888168 Mirtha Gabriela Azocar Salinas </t>
  </si>
  <si>
    <t>11102001002017</t>
  </si>
  <si>
    <t>Banco Estado Ch.Elect. 33170888117 Monica del Pilar Mondaca Gamboa</t>
  </si>
  <si>
    <t>11102001002018</t>
  </si>
  <si>
    <t xml:space="preserve">Banco Estado Ch.Elect. 33170888184 Andrea del Carmen Canupan Coronado </t>
  </si>
  <si>
    <t>11102001002019</t>
  </si>
  <si>
    <t>Banco Estado Ch.Elect. 33170888095 Erika Emilia Montoya Valenzuela</t>
  </si>
  <si>
    <t>11102001002020</t>
  </si>
  <si>
    <t xml:space="preserve">Banco Estado Ch.Elect. 33170888214 Brenda Estefania Baez Baez </t>
  </si>
  <si>
    <t>11102001002021</t>
  </si>
  <si>
    <t>Banco Estado Ch. Elect 33971122183 María Jose Riveros Riveros</t>
  </si>
  <si>
    <t>11102001002024</t>
  </si>
  <si>
    <t xml:space="preserve">Banco Estado Ch. elect 33971121985 Mario Alfredo Ríos Guerrero </t>
  </si>
  <si>
    <t>11102001002025</t>
  </si>
  <si>
    <t>Banco Estado Ch. elect 33971122230 Manuel Fernando Jeldres Correa</t>
  </si>
  <si>
    <t>11102001002031</t>
  </si>
  <si>
    <t>Banco Estado Ch. elect 33971122132 Ana Karina Moreno Carrasco</t>
  </si>
  <si>
    <t>11102001002032</t>
  </si>
  <si>
    <t>Banco Estado Ch. elect 33971122043 Paulina de las Mercedes Alarcon Soto</t>
  </si>
  <si>
    <t>11102001002037</t>
  </si>
  <si>
    <t>Banco Estado Ch. elect 33971122027 Pedro Felipe Ramírez Chaparro</t>
  </si>
  <si>
    <t>11102001002039</t>
  </si>
  <si>
    <t>Banco Estado Ch. elect 33971122060 Natalio Andres Sedini Vergara</t>
  </si>
  <si>
    <t>11102001002041</t>
  </si>
  <si>
    <t xml:space="preserve">Banco Estado Ch. elect 33971121969 Amaranta Arenas Esquivel </t>
  </si>
  <si>
    <t>11102001002046</t>
  </si>
  <si>
    <t>Banco Estado Ch. elect 33971129978 Lorena Angelica Manriquez Castruccio</t>
  </si>
  <si>
    <t>11102001002047</t>
  </si>
  <si>
    <t>Banco Estado Ch. elect 33971127932 Carolina del Pilar Muñoz Aravena</t>
  </si>
  <si>
    <t>11102001002048</t>
  </si>
  <si>
    <t>Banco Estado Ch. elect 33971127941 Nieve de la Luz Mora Quiroz</t>
  </si>
  <si>
    <t>11102001002049</t>
  </si>
  <si>
    <t>Banco Estado Ch. elect 33971127959 Rina Veronica Valderrama Rocha</t>
  </si>
  <si>
    <t>11102001002050</t>
  </si>
  <si>
    <t>Banco Estado Ch. elect 33971127983 Paz María Gonzalez Aravena</t>
  </si>
  <si>
    <t>11102001002051</t>
  </si>
  <si>
    <t>Banco Estado Ch. elect 33971128009 Sandra Elizabeth Gatica Flores</t>
  </si>
  <si>
    <t>11102001002052</t>
  </si>
  <si>
    <t>Banco Estado Ch. elect 33971128017 Yessy Susana Payacan Arancibia</t>
  </si>
  <si>
    <t>11102001002053</t>
  </si>
  <si>
    <t>Banco Estado Ch. elect 33971128033 Maria Eugenia Fernandez Zambra</t>
  </si>
  <si>
    <t>11102001002054</t>
  </si>
  <si>
    <t>Banco Estado Ch. elect 33971128041 Claudia Andrea Cabello Soto</t>
  </si>
  <si>
    <t>11102001002055</t>
  </si>
  <si>
    <t>Banco Estado Ch. elect 33971128076 Edison Eduardo Cerda Lizana</t>
  </si>
  <si>
    <t>11102001002056</t>
  </si>
  <si>
    <t>Banco Estado Ch. elect 33971128084 Fabian Andres Bolbaran Lara</t>
  </si>
  <si>
    <t>11102001002057</t>
  </si>
  <si>
    <t>Banco Estado Ch. elect 33971128131 Romina Veronica Hermosilla Latin</t>
  </si>
  <si>
    <t>11102001002058</t>
  </si>
  <si>
    <t>Banco Estado Ch. elect 33971128149 Bianca Noelia Escobar Norambuena</t>
  </si>
  <si>
    <t>11102001002059</t>
  </si>
  <si>
    <t>Banco Estado Ch. elect 33971128157 Daniela Alejandra Rivera Soto</t>
  </si>
  <si>
    <t>11102001002060</t>
  </si>
  <si>
    <t xml:space="preserve">Banco Estado Ch. elect 33971128211 Daxi Carolina Valero Caraballo </t>
  </si>
  <si>
    <t>11102001002061</t>
  </si>
  <si>
    <t>Bco Estado Ch. elect. N° 33971133819 Susan Saez Roman</t>
  </si>
  <si>
    <t>11102001002062</t>
  </si>
  <si>
    <t>Bco Estado Ch. elect. N° 33971133827 Fernanda García Benitez</t>
  </si>
  <si>
    <t>11102001002064</t>
  </si>
  <si>
    <t>Bco estado Ch. elect. N° 33971133789 Pablo Vallejos Guajardo</t>
  </si>
  <si>
    <t>11102001002069</t>
  </si>
  <si>
    <t>Banco Estado Ch. Elect 33170888125 Juan Sanchez Junji</t>
  </si>
  <si>
    <t>11102001002070</t>
  </si>
  <si>
    <t xml:space="preserve">Bco Estado Ch. Elect N° 33971133827 Fernanda García Benitez </t>
  </si>
  <si>
    <t>11401001001001</t>
  </si>
  <si>
    <t>Anticipo a Proveedores</t>
  </si>
  <si>
    <t>11403001001001</t>
  </si>
  <si>
    <t>Fondos por Rendir Cuentas</t>
  </si>
  <si>
    <t>11403002003014</t>
  </si>
  <si>
    <t>Fondo Fijo PPF Kuñul</t>
  </si>
  <si>
    <t>11403002005001</t>
  </si>
  <si>
    <t>Fondos Fijos</t>
  </si>
  <si>
    <t>11403003002002</t>
  </si>
  <si>
    <t>Fondos Autogenerados Symon Ojeda</t>
  </si>
  <si>
    <t>11403005001003</t>
  </si>
  <si>
    <t>Ch.Elect.Bco.Estado por Rendir 34070893373 Juan Sanchez Labra</t>
  </si>
  <si>
    <t>11404001001001</t>
  </si>
  <si>
    <t>Garantías Otorgadas</t>
  </si>
  <si>
    <t>11404001002001</t>
  </si>
  <si>
    <t>Garantias en Custodia</t>
  </si>
  <si>
    <t>12101001002001</t>
  </si>
  <si>
    <t>Anticipos al Personal</t>
  </si>
  <si>
    <t>12101001002003</t>
  </si>
  <si>
    <t>Anticipos al Personal (Bonos y Aguinaldos)</t>
  </si>
  <si>
    <t>12101001002004</t>
  </si>
  <si>
    <t>Anticipo Pago Honorarios</t>
  </si>
  <si>
    <t>12101001002005</t>
  </si>
  <si>
    <t>Horas descuento, Dias no trabajados</t>
  </si>
  <si>
    <t>12102001001001</t>
  </si>
  <si>
    <t>Documentos por Cobrar</t>
  </si>
  <si>
    <t>12102001002001</t>
  </si>
  <si>
    <t>Facturas por Cobrar</t>
  </si>
  <si>
    <t>12102001003001</t>
  </si>
  <si>
    <t>Devolución Sueldos Centros de Menores por Cobrar</t>
  </si>
  <si>
    <t>12102002002003</t>
  </si>
  <si>
    <t>Subvención Farmacia Comunal</t>
  </si>
  <si>
    <t>12102003002007</t>
  </si>
  <si>
    <t>Recaudaciones por Cobrar SCUAC</t>
  </si>
  <si>
    <t>12102003002008</t>
  </si>
  <si>
    <t>Recaudaciones por Cobrar Farmacia Municipal</t>
  </si>
  <si>
    <t>12103001001001</t>
  </si>
  <si>
    <t>IVA Crédito Fiscal (Farmacia Municipal)</t>
  </si>
  <si>
    <t>12105001001001</t>
  </si>
  <si>
    <t>Pagos Provisionales Mensuales (Farmacia Municipal)</t>
  </si>
  <si>
    <t>13104004001001</t>
  </si>
  <si>
    <t>Existencias Productos Farmaceuticos (Farmacia Municipal)</t>
  </si>
  <si>
    <t>14104001001001</t>
  </si>
  <si>
    <t>Máquinas y Equipos de Oficina</t>
  </si>
  <si>
    <t>14104001002001</t>
  </si>
  <si>
    <t>Máquinas y Equipos Medicos</t>
  </si>
  <si>
    <t>14104001002002</t>
  </si>
  <si>
    <t>Instrumental Medico Menor</t>
  </si>
  <si>
    <t>14104001003001</t>
  </si>
  <si>
    <t>Otras Maquinarias y Equipos</t>
  </si>
  <si>
    <t>14106001001001</t>
  </si>
  <si>
    <t>Muebles</t>
  </si>
  <si>
    <t>14106001002001</t>
  </si>
  <si>
    <t>Implementos Deportivos</t>
  </si>
  <si>
    <t>14106001002999</t>
  </si>
  <si>
    <t>Otros Activos Fijos</t>
  </si>
  <si>
    <t>14108001001001</t>
  </si>
  <si>
    <t>Equipos Computacionales y Periféricos</t>
  </si>
  <si>
    <t>21410001001001</t>
  </si>
  <si>
    <t>AFP Cuprum</t>
  </si>
  <si>
    <t>21410001001002</t>
  </si>
  <si>
    <t>AFP Habitat</t>
  </si>
  <si>
    <t>21410001001003</t>
  </si>
  <si>
    <t>AFP Provida</t>
  </si>
  <si>
    <t>21410001001004</t>
  </si>
  <si>
    <t>AFP Planvital</t>
  </si>
  <si>
    <t>21410001001005</t>
  </si>
  <si>
    <t>AFP Capital</t>
  </si>
  <si>
    <t>21410001001006</t>
  </si>
  <si>
    <t>AFP Modelo</t>
  </si>
  <si>
    <t>21410001001007</t>
  </si>
  <si>
    <t>AFP Uno</t>
  </si>
  <si>
    <t>21410002001001</t>
  </si>
  <si>
    <t>IPS - Fonasa</t>
  </si>
  <si>
    <t>21410003001001</t>
  </si>
  <si>
    <t>Isapre Colmena Golden Cross</t>
  </si>
  <si>
    <t>21410003001002</t>
  </si>
  <si>
    <t>Isapre Consalud</t>
  </si>
  <si>
    <t>21410003001003</t>
  </si>
  <si>
    <t>Isapre Fundación de Salud Trabajadores Banco Estado</t>
  </si>
  <si>
    <t>21410003001004</t>
  </si>
  <si>
    <t>Isapre Cruz Blanca</t>
  </si>
  <si>
    <t>21410003001005</t>
  </si>
  <si>
    <t>Isapre Vida Tres</t>
  </si>
  <si>
    <t>21410003001007</t>
  </si>
  <si>
    <t>Isapre Nueva Masvida (ex Masvida)</t>
  </si>
  <si>
    <t>21410003001008</t>
  </si>
  <si>
    <t>Isapre Banmedica</t>
  </si>
  <si>
    <t>21410003001009</t>
  </si>
  <si>
    <t>Isapre Esencial</t>
  </si>
  <si>
    <t>21410004001001</t>
  </si>
  <si>
    <t>Fondo de Cesantia</t>
  </si>
  <si>
    <t>21410005001010</t>
  </si>
  <si>
    <t>Seguro de Invalidez y Sobrevivencia (S.I.S.)</t>
  </si>
  <si>
    <t>21410006001001</t>
  </si>
  <si>
    <t>Mutual de Seguridad</t>
  </si>
  <si>
    <t>21410008001001</t>
  </si>
  <si>
    <t>Cotización C.C.A.F. Los Andes</t>
  </si>
  <si>
    <t>21411001001001</t>
  </si>
  <si>
    <t>Retención Impuesto Único</t>
  </si>
  <si>
    <t>21411001002001</t>
  </si>
  <si>
    <t>Retención 10% Honorarios</t>
  </si>
  <si>
    <t>21411001002002</t>
  </si>
  <si>
    <t>Retención 10% Honorarios (Remuneraciones)</t>
  </si>
  <si>
    <t>21412001001001</t>
  </si>
  <si>
    <t>Retención Horas Inasistencias</t>
  </si>
  <si>
    <t>21412001001003</t>
  </si>
  <si>
    <t>Retención Reintegros</t>
  </si>
  <si>
    <t>21412001001004</t>
  </si>
  <si>
    <t>Retención Licencias Medicas Rechazadas</t>
  </si>
  <si>
    <t>21412002001001</t>
  </si>
  <si>
    <t>Retenc.Volunt. Sindicato de Trabajadores de Coresam</t>
  </si>
  <si>
    <t>21412002001002</t>
  </si>
  <si>
    <t>Retenc.Volunt. Sindicato de Trabajadores de la Educación de Coresam</t>
  </si>
  <si>
    <t>21412002001003</t>
  </si>
  <si>
    <t>Retenc.Volunt. Sindicato de Trabajadores de la Educacion (Sute Conchali)</t>
  </si>
  <si>
    <t>21412002002001</t>
  </si>
  <si>
    <t>Retenc.Volunt. Asoc.de Funcionarios de la Salud M.de Conchalí</t>
  </si>
  <si>
    <t>21412002002002</t>
  </si>
  <si>
    <t>Retenc.Volunt. Asoc.de Profesionales de la Salud M.de Conchalí</t>
  </si>
  <si>
    <t>21412002003001</t>
  </si>
  <si>
    <t>Retenc.Volunt. Colegio de Profesores</t>
  </si>
  <si>
    <t>21412002003002</t>
  </si>
  <si>
    <t>Retenc.Volunt. Coleg.Educ.Parvulos de Chile A.G.</t>
  </si>
  <si>
    <t>21412002003006</t>
  </si>
  <si>
    <t>Retenc.Volunt. Colegio de Enfermeras</t>
  </si>
  <si>
    <t>21412003001001</t>
  </si>
  <si>
    <t>Retenc.Volunt. Caja de Compensación de los Andes</t>
  </si>
  <si>
    <t>21412003002001</t>
  </si>
  <si>
    <t>Retenc.Volunt. Coopeuch</t>
  </si>
  <si>
    <t>21412003002002</t>
  </si>
  <si>
    <t>Retenc.Volunt. Corporación de Bienestar Serbima</t>
  </si>
  <si>
    <t>21412003002003</t>
  </si>
  <si>
    <t>Retenc.Volunt. Cooperativa Sermecoop</t>
  </si>
  <si>
    <t>21412003002005</t>
  </si>
  <si>
    <t>Retenc.Volunt. Cooperativa Financoop</t>
  </si>
  <si>
    <t>21412003002006</t>
  </si>
  <si>
    <t>Cooperativa  de Ahorro y Crédito Lautaro Rosas</t>
  </si>
  <si>
    <t>21412003002007</t>
  </si>
  <si>
    <t>Retenc.Volunt. Seguro Salud Bupa</t>
  </si>
  <si>
    <t>21412003002008</t>
  </si>
  <si>
    <t>Créditos Ley de Urgencia</t>
  </si>
  <si>
    <t>21412005001002</t>
  </si>
  <si>
    <t>Retenc.Volunt. Credumontt</t>
  </si>
  <si>
    <t>21412005001004</t>
  </si>
  <si>
    <t>Retenc.Volunt. Compañia Seguros Confuturo</t>
  </si>
  <si>
    <t>21412005001006</t>
  </si>
  <si>
    <t>Retenc.Volunt. Optica Olasep</t>
  </si>
  <si>
    <t>21412006001001</t>
  </si>
  <si>
    <t>Retenc.Volunt. Ah.Prev.Volunt. Consorcio</t>
  </si>
  <si>
    <t>21412006001002</t>
  </si>
  <si>
    <t>Retenc.Volunt. Ah.Prev.Volunt. Banco Estado</t>
  </si>
  <si>
    <t>21412006001004</t>
  </si>
  <si>
    <t>Retenc.Volunt. Ah.Prev.Volunt. AFP Cuprum</t>
  </si>
  <si>
    <t>21412006001005</t>
  </si>
  <si>
    <t>Retenc.Volunt. Ah.Prev.Volunt. AFP Habitat</t>
  </si>
  <si>
    <t>21412006001006</t>
  </si>
  <si>
    <t>Retenc.Volunt. Ah.Prev.Volunt. Provida</t>
  </si>
  <si>
    <t>21412006001008</t>
  </si>
  <si>
    <t>Retenc.Volunt. Ah.Prev.Volunt. AFP Capital</t>
  </si>
  <si>
    <t>21412006001009</t>
  </si>
  <si>
    <t>Retenc.Volunt. Ah.Prev.Volunt. AFP y Otras Instituciones</t>
  </si>
  <si>
    <t>21412006001010</t>
  </si>
  <si>
    <t>Retenc.Volunt. Ah.Prev.Volunt. AFP Modelo</t>
  </si>
  <si>
    <t>21412099001001</t>
  </si>
  <si>
    <t>Retenc.Volunt. Prestamos Salud Fonasa</t>
  </si>
  <si>
    <t>21412099001004</t>
  </si>
  <si>
    <t>Retenc. Volunt Descuento FALP</t>
  </si>
  <si>
    <t>21412099002001</t>
  </si>
  <si>
    <t>Retenc.Volunt. Bienestar Salud</t>
  </si>
  <si>
    <t>21412099002002</t>
  </si>
  <si>
    <t>Retenc.Volunt. Bienestar Salud (Prestamos y Otros)</t>
  </si>
  <si>
    <t>21413001001001</t>
  </si>
  <si>
    <t>Retenciones Judiciales y Similares</t>
  </si>
  <si>
    <t>22101001001001</t>
  </si>
  <si>
    <t>Otras Cuentas por Pagar</t>
  </si>
  <si>
    <t>22101001001002</t>
  </si>
  <si>
    <t>Documentos por Pagar (Cta.Puente FRC-FF-Otros)</t>
  </si>
  <si>
    <t>22101001001003</t>
  </si>
  <si>
    <t>Decreto de Pago</t>
  </si>
  <si>
    <t>22101001007001</t>
  </si>
  <si>
    <t>Banco Estado Cheques por Pagar</t>
  </si>
  <si>
    <t>22101001008002</t>
  </si>
  <si>
    <t>Convenio Rayen (ex Saydex)</t>
  </si>
  <si>
    <t>22101001009001</t>
  </si>
  <si>
    <t>Pagos Provisionales Mensuales por Pagar (PPM Farmacia Municipal)</t>
  </si>
  <si>
    <t>22101001011001</t>
  </si>
  <si>
    <t>Factoring por pagar</t>
  </si>
  <si>
    <t>22101002001001</t>
  </si>
  <si>
    <t>Responsabilidad Documentos en Garantia</t>
  </si>
  <si>
    <t>22103001001001</t>
  </si>
  <si>
    <t>IVA Débito Fiscal (Farmacia Municipal)</t>
  </si>
  <si>
    <t>22105001001001</t>
  </si>
  <si>
    <t>Adecuacion Docente</t>
  </si>
  <si>
    <t>22106001001001</t>
  </si>
  <si>
    <t>Antic.Subvenc.Incentivo Retiro Voluntario Salud</t>
  </si>
  <si>
    <t>22192003001001</t>
  </si>
  <si>
    <t>Proveedores y Acreedores por Pagar</t>
  </si>
  <si>
    <t>22401001001001</t>
  </si>
  <si>
    <t>Transferencias de Fondos Entre Cuentas</t>
  </si>
  <si>
    <t>22401001002004</t>
  </si>
  <si>
    <t>Remuneraciones Liquidas por Pagar</t>
  </si>
  <si>
    <t>22401001002005</t>
  </si>
  <si>
    <t>Honorarios Liquidos por Pagar</t>
  </si>
  <si>
    <t>22401001003001</t>
  </si>
  <si>
    <t>Compensaciones entre Areas (Ingresos)</t>
  </si>
  <si>
    <t>22401001003003</t>
  </si>
  <si>
    <t>Ingresos Por identificar</t>
  </si>
  <si>
    <t>22401001005001</t>
  </si>
  <si>
    <t>Reintegro de Remuneraciones en Tesoreria (Funcionarios)</t>
  </si>
  <si>
    <t>40503003001001</t>
  </si>
  <si>
    <t>Subvención Base por Asistencia</t>
  </si>
  <si>
    <t>40503003001002</t>
  </si>
  <si>
    <t>Subvención Base por Asistencia con Integración</t>
  </si>
  <si>
    <t>40503003002001</t>
  </si>
  <si>
    <t>Subvención Escolar Preferencial, Ley Nº 20.248</t>
  </si>
  <si>
    <t>40503003002002</t>
  </si>
  <si>
    <t>Fondo de Apoyo a la Educación Pública</t>
  </si>
  <si>
    <t>40503003002901</t>
  </si>
  <si>
    <t>Subvencion Mantenimiento</t>
  </si>
  <si>
    <t>40503003002902</t>
  </si>
  <si>
    <t>Subvencion Pro-Retencion</t>
  </si>
  <si>
    <t>40503003002903</t>
  </si>
  <si>
    <t>Subvencion Reforzamiento Educativo</t>
  </si>
  <si>
    <t>40503003002907</t>
  </si>
  <si>
    <t>Bono No Docente Ley 19464</t>
  </si>
  <si>
    <t>40503003002909</t>
  </si>
  <si>
    <t>Bono Mayor Imponibilidad Ley 19200</t>
  </si>
  <si>
    <t>40503003002910</t>
  </si>
  <si>
    <t>BRP Ley 20158</t>
  </si>
  <si>
    <t>40503003002911</t>
  </si>
  <si>
    <t>SNED Docentes Art. 40 DFL 2</t>
  </si>
  <si>
    <t>40503003002912</t>
  </si>
  <si>
    <t>SNED Asistentes Ley 20244</t>
  </si>
  <si>
    <t>40503003002915</t>
  </si>
  <si>
    <t>Asignacion Desempeño Colectivo (ADECO) Art. 18 Ley 19933</t>
  </si>
  <si>
    <t>40503003002916</t>
  </si>
  <si>
    <t>Bono Desempeño Laboral Ley 20717 Art.35</t>
  </si>
  <si>
    <t>40503003002917</t>
  </si>
  <si>
    <t>Subvencion Aporte Gratuidad</t>
  </si>
  <si>
    <t>40503003002921</t>
  </si>
  <si>
    <t>Asignacion Docencia Alumnos Prioritarios</t>
  </si>
  <si>
    <t>40503003002922</t>
  </si>
  <si>
    <t>Asignacion por Tramo Desarrollo Profesional</t>
  </si>
  <si>
    <t>40503003002924</t>
  </si>
  <si>
    <t>Bono Asist.Educ.Alta Concentracion Prio.TD REX 3725</t>
  </si>
  <si>
    <t>40503003002925</t>
  </si>
  <si>
    <t>Programa Aulas Conectadas</t>
  </si>
  <si>
    <t>40503003002926</t>
  </si>
  <si>
    <t>Proyecto conservación establecimientos Educacionales</t>
  </si>
  <si>
    <t>40503003002928</t>
  </si>
  <si>
    <t xml:space="preserve">Bono Asist. Educación Ley 20883 Art 59 </t>
  </si>
  <si>
    <t>40503004001001</t>
  </si>
  <si>
    <t>Jardin Infantil Ayin Antu</t>
  </si>
  <si>
    <t>40503004001003</t>
  </si>
  <si>
    <t>Jardin Infantil Juan XXIII</t>
  </si>
  <si>
    <t>40503004001005</t>
  </si>
  <si>
    <t>Sala Cuna Allipen</t>
  </si>
  <si>
    <t>40503004001006</t>
  </si>
  <si>
    <t>Sala Cuna Doña Letizia</t>
  </si>
  <si>
    <t>40503004001007</t>
  </si>
  <si>
    <t>Jardin Infantil Peumayen</t>
  </si>
  <si>
    <t>40503004001008</t>
  </si>
  <si>
    <t>Jardin Infantil Ayenhue</t>
  </si>
  <si>
    <t>40503004001098</t>
  </si>
  <si>
    <t>Carrera Docente (Junji)</t>
  </si>
  <si>
    <t>40503004001099</t>
  </si>
  <si>
    <t>Asignacion Ley 20.905 (Junji)</t>
  </si>
  <si>
    <t>40503005001005</t>
  </si>
  <si>
    <t>O.P.D. Conchalí</t>
  </si>
  <si>
    <t>40503005001006</t>
  </si>
  <si>
    <t>P.P.F. Kuñul</t>
  </si>
  <si>
    <t>40503005001007</t>
  </si>
  <si>
    <t>P.D.E. Elunei</t>
  </si>
  <si>
    <t>40503005001009</t>
  </si>
  <si>
    <t>P.D.C. Aukan</t>
  </si>
  <si>
    <t>40503005001099</t>
  </si>
  <si>
    <t>Subvencion 80 bis (Sename)</t>
  </si>
  <si>
    <t>40503006001001</t>
  </si>
  <si>
    <t>Subvención Percapita</t>
  </si>
  <si>
    <t>40503006001002</t>
  </si>
  <si>
    <t>Subvención Ley 19429 Art. 2, Mínimo, Integración</t>
  </si>
  <si>
    <t>40503006001003</t>
  </si>
  <si>
    <t>Incentivo Desempeño Colectivo (Ley 19.813)</t>
  </si>
  <si>
    <t>40503006001005</t>
  </si>
  <si>
    <t>Asignación Ley 20645 Mejoramiento Trato Usuario Salud</t>
  </si>
  <si>
    <t>40503006001006</t>
  </si>
  <si>
    <t>Asignacion Desempeño Condiciones Dificiles (Sapu ADD)</t>
  </si>
  <si>
    <t>40503006001007</t>
  </si>
  <si>
    <t>Asignacion Competencias Profesionales Ley 20816</t>
  </si>
  <si>
    <t>40503006001008</t>
  </si>
  <si>
    <t>Bono Aplicacion Ley 20858</t>
  </si>
  <si>
    <t>40503006001009</t>
  </si>
  <si>
    <t>Bono Conductores Poa</t>
  </si>
  <si>
    <t>40503006002233</t>
  </si>
  <si>
    <t xml:space="preserve">R-380 12.03.2021 Vida Sana OH DR 2021 </t>
  </si>
  <si>
    <t>40503006002234</t>
  </si>
  <si>
    <t>R-360 11.03.2021 ACOMPAÑAMIENTO PSICOSOCIAL 2021</t>
  </si>
  <si>
    <t>40503006002235</t>
  </si>
  <si>
    <t>R-379 12.03.2021 MODELO ATENCION INTEGRAL 2021</t>
  </si>
  <si>
    <t>40503006002238</t>
  </si>
  <si>
    <t>R-310 05.03.2021 SAR 2021</t>
  </si>
  <si>
    <t>40503006002239</t>
  </si>
  <si>
    <t>R-311 05.03.2021 SAPU BACHELET 2021</t>
  </si>
  <si>
    <t>40503006002240</t>
  </si>
  <si>
    <t>R-312 05.03.2021 SAPU LUCAS 2021</t>
  </si>
  <si>
    <t>40503006002245</t>
  </si>
  <si>
    <t>R-629 05-03-2021 Chile Crece Contigo 2021</t>
  </si>
  <si>
    <t>40503006002248</t>
  </si>
  <si>
    <t>R-678 15-04-2021 Espacios Amigables 2021</t>
  </si>
  <si>
    <t>40503006002249</t>
  </si>
  <si>
    <t>R-690 15-04-2021 Estrategia Covid-19 2021</t>
  </si>
  <si>
    <t>40503006002250</t>
  </si>
  <si>
    <t>R-3544 16-03-2021 Testeo, Trazabilidad y Aislamiento 2021</t>
  </si>
  <si>
    <t>40503006002251</t>
  </si>
  <si>
    <t>R-637 13-04-2021 Acceso Atención Salud Migrantes 2021</t>
  </si>
  <si>
    <t>40503006002252</t>
  </si>
  <si>
    <t>R-631 12-04-2021 Formacion de Especialistas Fenaps 2021</t>
  </si>
  <si>
    <t>40503006002255</t>
  </si>
  <si>
    <t>R-841 03-05-2021 Rehabilitación Integral 2021</t>
  </si>
  <si>
    <t>40503006002256</t>
  </si>
  <si>
    <t>R-1121 PAD SM Cosam 2021</t>
  </si>
  <si>
    <t>40503006002259</t>
  </si>
  <si>
    <t>R-1580 SALUD MENTAL APS 2021</t>
  </si>
  <si>
    <t>40503006002260</t>
  </si>
  <si>
    <t>R-795 CECOSF 2021</t>
  </si>
  <si>
    <t>40503006002261</t>
  </si>
  <si>
    <t>Ley De Alcoholes 2021</t>
  </si>
  <si>
    <t>40503006002262</t>
  </si>
  <si>
    <t>Campaña de Invierno 2021</t>
  </si>
  <si>
    <t>40503006002263</t>
  </si>
  <si>
    <t>Acompañamiento Psicosocial 2022</t>
  </si>
  <si>
    <t>40503006002264</t>
  </si>
  <si>
    <t>Fondo Farmacia 2022</t>
  </si>
  <si>
    <t>40503006002265</t>
  </si>
  <si>
    <t>Fortalecimiento RRHH 2022</t>
  </si>
  <si>
    <t>40503006002266</t>
  </si>
  <si>
    <t>Fortalecimiento RRHH ( Covid 19) 2022</t>
  </si>
  <si>
    <t>40503006002267</t>
  </si>
  <si>
    <t>Odontología GES 2022</t>
  </si>
  <si>
    <t>40503006002268</t>
  </si>
  <si>
    <t>Mej. acceso at. odontologica ( Mao) 2022</t>
  </si>
  <si>
    <t>40503006002269</t>
  </si>
  <si>
    <t>Odontológico Integral 2022</t>
  </si>
  <si>
    <t>40503006002270</t>
  </si>
  <si>
    <t>Sembrando Sonrisas 2022</t>
  </si>
  <si>
    <t>40503006002271</t>
  </si>
  <si>
    <t>Cecosf Bachelet 2022</t>
  </si>
  <si>
    <t>40503006002272</t>
  </si>
  <si>
    <t>Cecosf Haydee Sepulveda 2022</t>
  </si>
  <si>
    <t>40503006002273</t>
  </si>
  <si>
    <t>Cecosf Lucas Sierra 2022</t>
  </si>
  <si>
    <t>40503006002274</t>
  </si>
  <si>
    <t>SAPU Lucas Sierra 2022</t>
  </si>
  <si>
    <t>40503006002275</t>
  </si>
  <si>
    <t>SAPU Bachelet 2022</t>
  </si>
  <si>
    <t>40503006002276</t>
  </si>
  <si>
    <t>SAR 2022</t>
  </si>
  <si>
    <t>40503006002279</t>
  </si>
  <si>
    <t>Acceso Atención Salud Migrantes 2022</t>
  </si>
  <si>
    <t>40503006002280</t>
  </si>
  <si>
    <t>Estrategia de Refuerzo en APS para COVID 19</t>
  </si>
  <si>
    <t>40503006002281</t>
  </si>
  <si>
    <t>Vicio Refacción GES ( UAPO) 2021</t>
  </si>
  <si>
    <t>40503006002282</t>
  </si>
  <si>
    <t>PAD SM COSAM 2022</t>
  </si>
  <si>
    <t>40503006002283</t>
  </si>
  <si>
    <t>Modelo Atencion Integral de Salud 2022</t>
  </si>
  <si>
    <t>40503006002284</t>
  </si>
  <si>
    <t>Espacio Amigables 2022</t>
  </si>
  <si>
    <t>40503006002285</t>
  </si>
  <si>
    <t xml:space="preserve">Mas Adultos mayores autovalentes 2022 </t>
  </si>
  <si>
    <t>40503006002286</t>
  </si>
  <si>
    <t>Resolutividad 2022</t>
  </si>
  <si>
    <t>40503006002287</t>
  </si>
  <si>
    <t>Apoyo al desarrollo Biopsicosocial 2022</t>
  </si>
  <si>
    <t>40503006002288</t>
  </si>
  <si>
    <t>Elige Vida sana 2022</t>
  </si>
  <si>
    <t>40503006002289</t>
  </si>
  <si>
    <t>Imagenes Diagnosticas 2022</t>
  </si>
  <si>
    <t>40503006002290</t>
  </si>
  <si>
    <t>Capacitacion y formación en la red asistencial 2022</t>
  </si>
  <si>
    <t>40503006002291</t>
  </si>
  <si>
    <t>DIR Alcohol y drogas 2022</t>
  </si>
  <si>
    <t>40503006002292</t>
  </si>
  <si>
    <t>Rehabilitación Integral 2022</t>
  </si>
  <si>
    <t>40503006002293</t>
  </si>
  <si>
    <t>Salud Mental 2022</t>
  </si>
  <si>
    <t>40503099001001</t>
  </si>
  <si>
    <t>Bono Escolaridad</t>
  </si>
  <si>
    <t>40503099001002</t>
  </si>
  <si>
    <t>Aguinaldo Fiestas Patrias</t>
  </si>
  <si>
    <t>40503099001003</t>
  </si>
  <si>
    <t>Aguinaldo Navidad</t>
  </si>
  <si>
    <t>40503099001005</t>
  </si>
  <si>
    <t>Bono Vacaciones</t>
  </si>
  <si>
    <t>40503099001006</t>
  </si>
  <si>
    <t>Bono Adicional al Bono de Escolaridad</t>
  </si>
  <si>
    <t>40503099001007</t>
  </si>
  <si>
    <t xml:space="preserve">Bonos y Aguinaldos </t>
  </si>
  <si>
    <t>40503099002102</t>
  </si>
  <si>
    <t>Habilidades para la Vida (H.P.V.)</t>
  </si>
  <si>
    <t>40503099002108</t>
  </si>
  <si>
    <t>R-213 Sistema Lazos 2022</t>
  </si>
  <si>
    <t>40503099002201</t>
  </si>
  <si>
    <t>Altas Odontologicas (JUNAEB) Area de Salud</t>
  </si>
  <si>
    <t>40503101001001</t>
  </si>
  <si>
    <t>Subvención Municipal Corriente Educación</t>
  </si>
  <si>
    <t>40503101001002</t>
  </si>
  <si>
    <t>Subvención Municipal Corriente Salud</t>
  </si>
  <si>
    <t>40503101001003</t>
  </si>
  <si>
    <t>Subvención Municipal Corriente Menores</t>
  </si>
  <si>
    <t>40503101002004</t>
  </si>
  <si>
    <t>Subvención Municipal Extraordinaria Bienestar</t>
  </si>
  <si>
    <t>40503101002005</t>
  </si>
  <si>
    <t>40801002001002</t>
  </si>
  <si>
    <t>Recuperación Licencias Medicas (ISAPRES)</t>
  </si>
  <si>
    <t>40801002001003</t>
  </si>
  <si>
    <t>Recuperación Licencias Medicas (CCAF)</t>
  </si>
  <si>
    <t>40899999001002</t>
  </si>
  <si>
    <t>Recaudación Prestación Servicios a Particulares</t>
  </si>
  <si>
    <t>40899999001005</t>
  </si>
  <si>
    <t>Otros Ingresos</t>
  </si>
  <si>
    <t>40899999001007</t>
  </si>
  <si>
    <t>Campos Clinicos y Similares</t>
  </si>
  <si>
    <t>40899999002001</t>
  </si>
  <si>
    <t>I.O.A.A. Del Personal</t>
  </si>
  <si>
    <t>40899999002002</t>
  </si>
  <si>
    <t>I.O.A.A. De Bienes y Servicios</t>
  </si>
  <si>
    <t>40899999003001</t>
  </si>
  <si>
    <t>Ingresos Farmacia Municipal</t>
  </si>
  <si>
    <t>52101001001001</t>
  </si>
  <si>
    <t>Sueldo Base</t>
  </si>
  <si>
    <t>52101001001002</t>
  </si>
  <si>
    <t>Diferencia Sueldo Base</t>
  </si>
  <si>
    <t>52101001001006</t>
  </si>
  <si>
    <t>Asignacion Familiar (Centralizaciones)</t>
  </si>
  <si>
    <t>52101001002001</t>
  </si>
  <si>
    <t>Asignación de Experiencia, art. 48, Ley Nº 19.070</t>
  </si>
  <si>
    <t>52101001009003</t>
  </si>
  <si>
    <t>Bonificación Proporcional, Art.8 Ley Nº 19.410</t>
  </si>
  <si>
    <t>52101001009007</t>
  </si>
  <si>
    <t>Asignación Especial Transitoria, Art. 45, Ley Nº 19.378</t>
  </si>
  <si>
    <t>52101001009999</t>
  </si>
  <si>
    <t>Otras Asignaciones Especiales</t>
  </si>
  <si>
    <t>52101001010001</t>
  </si>
  <si>
    <t>Asignación por Pérdida de Caja. art. 97, letra a), Ley 18.883</t>
  </si>
  <si>
    <t>52101001011001</t>
  </si>
  <si>
    <t>Asignación de Movilización, art. 97, letra b), Ley 18.883</t>
  </si>
  <si>
    <t>52101001014002</t>
  </si>
  <si>
    <t>Bonificación Compensatoria de Salud, art. 3, Ley Nº 18.566</t>
  </si>
  <si>
    <t>52101001014005</t>
  </si>
  <si>
    <t>Bonificación art. 3, Ley Nº 19.200</t>
  </si>
  <si>
    <t>52101001014999</t>
  </si>
  <si>
    <t>Otras Asignaciones Compensatorias (Asig. Colación)</t>
  </si>
  <si>
    <t>52101001015999</t>
  </si>
  <si>
    <t>Otras Asignaciones Sustitutivas</t>
  </si>
  <si>
    <t>52101001019002</t>
  </si>
  <si>
    <t>Asignación de Responsabilidad Directiva</t>
  </si>
  <si>
    <t>52101001028001</t>
  </si>
  <si>
    <t>(Ppto) Asignación por Desempeño en Condiciones Difíciles, Art. 50 Ley 19.070 (Educacion)</t>
  </si>
  <si>
    <t>52101001028002</t>
  </si>
  <si>
    <t>Asignación por Desempeño en Condiciones Dificiles, Art.28 Ley 19.378 (Salud)</t>
  </si>
  <si>
    <t>52101001031002</t>
  </si>
  <si>
    <t>Asignación Post Título, Art. 42, Ley Nº 19.378</t>
  </si>
  <si>
    <t>52101001044001</t>
  </si>
  <si>
    <t>Asignacion atencion primaria Salud, Arts. 23 y 25, ley Nº 19.378</t>
  </si>
  <si>
    <t>52101001046001</t>
  </si>
  <si>
    <t>Asignacion de Experiencia (Docente)</t>
  </si>
  <si>
    <t>52101001047001</t>
  </si>
  <si>
    <t>Asignacion por Tramo de Desarrollo Profesional (ATDP)</t>
  </si>
  <si>
    <t>52101001048001</t>
  </si>
  <si>
    <t>Asig.Reconoc.Docencia Estab.Alta Concent.Alumn.Prioritarios</t>
  </si>
  <si>
    <t>52101001050001</t>
  </si>
  <si>
    <t>BRP Titulo (Carrera Docente)</t>
  </si>
  <si>
    <t>52101001050002</t>
  </si>
  <si>
    <t>BRP Mencion (Carrera Docente)</t>
  </si>
  <si>
    <t>52101001050003</t>
  </si>
  <si>
    <t>BRP Titulo (Modalidad Antigua)</t>
  </si>
  <si>
    <t>52101001050004</t>
  </si>
  <si>
    <t>BRP Mencion (Modalidad Antigua)</t>
  </si>
  <si>
    <t>52101001051001</t>
  </si>
  <si>
    <t>Bonificacion Excelencia Academica (Docente)</t>
  </si>
  <si>
    <t>52101001999002</t>
  </si>
  <si>
    <t>UMP Art.54 y siguiente Ley 19.070</t>
  </si>
  <si>
    <t>52101001999003</t>
  </si>
  <si>
    <t>Asignacion Desempeño Condiciones Dificiles, Art.50 Ley 19.070</t>
  </si>
  <si>
    <t>52101001999004</t>
  </si>
  <si>
    <t>Asignacion de Perfeccionamiento, Art.49 Ley 19.070 (Educacion)</t>
  </si>
  <si>
    <t>52101001999005</t>
  </si>
  <si>
    <t>Planilla Suplementaria (Educacion)</t>
  </si>
  <si>
    <t>52101001999006</t>
  </si>
  <si>
    <t>Bono Ley 20157, Art.3 (Conductores Poa)</t>
  </si>
  <si>
    <t>52101001999007</t>
  </si>
  <si>
    <t>Asignacion Experiencia (Bienios y Trienios)</t>
  </si>
  <si>
    <t>52101002002001</t>
  </si>
  <si>
    <t>Seguro de Cesantia (Cargo Empleador)</t>
  </si>
  <si>
    <t>52101002002002</t>
  </si>
  <si>
    <t>Mutuales de Seguridad (Cargo Empleador)</t>
  </si>
  <si>
    <t>52101002002003</t>
  </si>
  <si>
    <t>Seguro de Invalidez y Sobrevivencia S.I.S. (Cargo Empleador)</t>
  </si>
  <si>
    <t>52101003002002</t>
  </si>
  <si>
    <t>Asignación Variable por Desempeño Colectivo</t>
  </si>
  <si>
    <t>52101003002003</t>
  </si>
  <si>
    <t>Asignación de Desarrollo y Estímulo al Desempeño Colectivo Ley Nº 19.813</t>
  </si>
  <si>
    <t>52101004005001</t>
  </si>
  <si>
    <t>Horas Extraordinarias</t>
  </si>
  <si>
    <t>52101005001001</t>
  </si>
  <si>
    <t>Aguinaldo de Fiestas Patrias</t>
  </si>
  <si>
    <t>52101005001002</t>
  </si>
  <si>
    <t>Aguinaldo de Navidad</t>
  </si>
  <si>
    <t>52101005002001</t>
  </si>
  <si>
    <t>Bono de Escolaridad</t>
  </si>
  <si>
    <t>52101005002002</t>
  </si>
  <si>
    <t>Bono de Escolaridad Sindicato</t>
  </si>
  <si>
    <t>52101005004001</t>
  </si>
  <si>
    <t>Bonificación Adicional al Bono de Escolaridad</t>
  </si>
  <si>
    <t>52102001001001</t>
  </si>
  <si>
    <t>52102001001002</t>
  </si>
  <si>
    <t>Diferencia de Sueldo Base</t>
  </si>
  <si>
    <t>52102001001004</t>
  </si>
  <si>
    <t>Otros Haberes No Imponibles, No Afectos</t>
  </si>
  <si>
    <t>52102001001006</t>
  </si>
  <si>
    <t>52102001008002</t>
  </si>
  <si>
    <t>Planilla Complementaria, Art. 4 y 11, Ley Nº 19.598¹</t>
  </si>
  <si>
    <t>52102001009003</t>
  </si>
  <si>
    <t>Bonificación Proporcional, Art. 8, Ley Nº 19.410¹</t>
  </si>
  <si>
    <t>52102001009007</t>
  </si>
  <si>
    <t>52102001009999</t>
  </si>
  <si>
    <t>52102001011001</t>
  </si>
  <si>
    <t>52102001013005</t>
  </si>
  <si>
    <t>Bonificación Art. 3, Ley Nº 19.200</t>
  </si>
  <si>
    <t>52102001013999</t>
  </si>
  <si>
    <t>52102001014999</t>
  </si>
  <si>
    <t>52102001018001</t>
  </si>
  <si>
    <t>Asignación de Responsabilidad Directiva art. 27 ley 19.378</t>
  </si>
  <si>
    <t>52102001027001</t>
  </si>
  <si>
    <t>52102001030002</t>
  </si>
  <si>
    <t>Asignación Post Título, Art. 42, Ley N° 19.378</t>
  </si>
  <si>
    <t>52102001042001</t>
  </si>
  <si>
    <t>Asignación de Atención Primaria Salud, art.23 Ley N° 19378</t>
  </si>
  <si>
    <t>52102001044001</t>
  </si>
  <si>
    <t>52102001045001</t>
  </si>
  <si>
    <t>52102001046001</t>
  </si>
  <si>
    <t>52102001047001</t>
  </si>
  <si>
    <t>Asignacion Responsabilidad Directiva</t>
  </si>
  <si>
    <t>52102001048001</t>
  </si>
  <si>
    <t>52102001048002</t>
  </si>
  <si>
    <t>52102001048003</t>
  </si>
  <si>
    <t>52102001048004</t>
  </si>
  <si>
    <t>52102001049001</t>
  </si>
  <si>
    <t>52102001999002</t>
  </si>
  <si>
    <t>52102001999003</t>
  </si>
  <si>
    <t>52102001999004</t>
  </si>
  <si>
    <t>52102001999005</t>
  </si>
  <si>
    <t>52102001999006</t>
  </si>
  <si>
    <t>52102001999007</t>
  </si>
  <si>
    <t>52102002002001</t>
  </si>
  <si>
    <t>52102002002002</t>
  </si>
  <si>
    <t>52102002002003</t>
  </si>
  <si>
    <t>Seguro de Invalidez y Sobrevivencia (S.I.S.) (Cargo Empleador)</t>
  </si>
  <si>
    <t>52102003002002</t>
  </si>
  <si>
    <t>52102003002003</t>
  </si>
  <si>
    <t>52102004005001</t>
  </si>
  <si>
    <t>52102005001001</t>
  </si>
  <si>
    <t>Aguinaldos</t>
  </si>
  <si>
    <t>52102005002001</t>
  </si>
  <si>
    <t>52102005004001</t>
  </si>
  <si>
    <t>52103001001001</t>
  </si>
  <si>
    <t>Honorarios a Suma Alzada Personas Naturales</t>
  </si>
  <si>
    <t>52103999001001</t>
  </si>
  <si>
    <t>Asignación Art. 1, Ley Nº 19.464 (Personal No Docente) (Planta)</t>
  </si>
  <si>
    <t>52103999001002</t>
  </si>
  <si>
    <t>Asignación Art. 1, Ley Nº 19.464 (Personal No Docente) (Contrata)</t>
  </si>
  <si>
    <t>52103999999001</t>
  </si>
  <si>
    <t>Otros Bonos (Planta)</t>
  </si>
  <si>
    <t>52103999999002</t>
  </si>
  <si>
    <t>Bono Vacaciones (Planta)</t>
  </si>
  <si>
    <t>52103999999003</t>
  </si>
  <si>
    <t>Bono Especial (Termino Conflicto Estado) (Planta)</t>
  </si>
  <si>
    <t>52103999999004</t>
  </si>
  <si>
    <t>Bono Invierno</t>
  </si>
  <si>
    <t>52103999999006</t>
  </si>
  <si>
    <t>Bono Matricula (Planta)</t>
  </si>
  <si>
    <t>52103999999007</t>
  </si>
  <si>
    <t>Bono Aguinaldo Convenio Colectivo Sind.Educacion (Planta)</t>
  </si>
  <si>
    <t>52103999999008</t>
  </si>
  <si>
    <t>Aguinaldo Fiestas Patrias Sindicato (Planta)</t>
  </si>
  <si>
    <t>52103999999011</t>
  </si>
  <si>
    <t>Bono Vacaciones Sindicato (Planta)</t>
  </si>
  <si>
    <t>52103999999013</t>
  </si>
  <si>
    <t>Bonificaciones Bienestar de Salud (Planta)</t>
  </si>
  <si>
    <t>52103999999101</t>
  </si>
  <si>
    <t>Otros Bonos (Contrata)</t>
  </si>
  <si>
    <t>52103999999102</t>
  </si>
  <si>
    <t>Bono Vacaciones (Contrata)</t>
  </si>
  <si>
    <t>52103999999103</t>
  </si>
  <si>
    <t>Bono Especial (Termino Conflicto Estado) (Contrata)</t>
  </si>
  <si>
    <t>52103999999106</t>
  </si>
  <si>
    <t>Bono Matricula (Contrata)</t>
  </si>
  <si>
    <t>52103999999107</t>
  </si>
  <si>
    <t>Bono Aguinaldo Convenio Colectivo Sind.Educacion (Contrata)</t>
  </si>
  <si>
    <t>52103999999113</t>
  </si>
  <si>
    <t>Bonificaciones Bienestar de Salud (Contrata)</t>
  </si>
  <si>
    <t>52201001001001</t>
  </si>
  <si>
    <t>Alimentos y Bebidas para Personas</t>
  </si>
  <si>
    <t>52202002001001</t>
  </si>
  <si>
    <t>Vestuario, Accesorios y Prendas Diversas</t>
  </si>
  <si>
    <t>52203001001001</t>
  </si>
  <si>
    <t>Combustible para Vehículos</t>
  </si>
  <si>
    <t>52203003001001</t>
  </si>
  <si>
    <t>Combustible para Calefacción</t>
  </si>
  <si>
    <t>52204001001001</t>
  </si>
  <si>
    <t>Materiales de Oficina</t>
  </si>
  <si>
    <t>52204002001001</t>
  </si>
  <si>
    <t>Textos y Otros Materiales de Enseñanza</t>
  </si>
  <si>
    <t>52204003001001</t>
  </si>
  <si>
    <t>Productos Químicos</t>
  </si>
  <si>
    <t>52204004001001</t>
  </si>
  <si>
    <t>Productos Farmacéuticos</t>
  </si>
  <si>
    <t>52204005001001</t>
  </si>
  <si>
    <t>Materiales y Útiles Quirúrgicos</t>
  </si>
  <si>
    <t>52204007001001</t>
  </si>
  <si>
    <t>Materiales y Útiles de Aseo</t>
  </si>
  <si>
    <t>52204008001001</t>
  </si>
  <si>
    <t>Menaje para Oficina, Casino y Otros</t>
  </si>
  <si>
    <t>52204009001001</t>
  </si>
  <si>
    <t>Insumos, Repuestos y Accesorios Computacionales</t>
  </si>
  <si>
    <t>52204010001001</t>
  </si>
  <si>
    <t>Materiales para Mantenimiento y Reparaciones de Inmuebles</t>
  </si>
  <si>
    <t>52204011001001</t>
  </si>
  <si>
    <t>Repuestos y Accesorios para Mantenimiento y Reparación de Vehículos</t>
  </si>
  <si>
    <t>52204012001001</t>
  </si>
  <si>
    <t>Otros Materiales, Repuestos y Útiles Diversos para Mantenimiento y Reparaciones</t>
  </si>
  <si>
    <t>52204013001001</t>
  </si>
  <si>
    <t>Equipos Menores</t>
  </si>
  <si>
    <t>52204999001002</t>
  </si>
  <si>
    <t>Otros Materiales de Uso y Consumo no Contemplados Anteriormente</t>
  </si>
  <si>
    <t>52205001001001</t>
  </si>
  <si>
    <t>Electricidad</t>
  </si>
  <si>
    <t>52205002001001</t>
  </si>
  <si>
    <t>Agua Potable</t>
  </si>
  <si>
    <t>52205003001001</t>
  </si>
  <si>
    <t>Gas</t>
  </si>
  <si>
    <t>52205005001001</t>
  </si>
  <si>
    <t>Telefonía Fija</t>
  </si>
  <si>
    <t>52205006001001</t>
  </si>
  <si>
    <t>Telefonía Celular</t>
  </si>
  <si>
    <t>52205007001001</t>
  </si>
  <si>
    <t>Acceso a Internet</t>
  </si>
  <si>
    <t>52206001001001</t>
  </si>
  <si>
    <t>Mantenimiento y Reparación de Edificaciones</t>
  </si>
  <si>
    <t>52206002001001</t>
  </si>
  <si>
    <t>Mantenimiento y Reparación de Vehículos</t>
  </si>
  <si>
    <t>52206003001001</t>
  </si>
  <si>
    <t>Mantenimiento y Reparación Mobiliarios y Otros</t>
  </si>
  <si>
    <t>52206004001001</t>
  </si>
  <si>
    <t>Mantenimiento y Reparación de Máquinas y Equipos de Oficina</t>
  </si>
  <si>
    <t>52206006001001</t>
  </si>
  <si>
    <t>Mantenimiento y Reparación de Otras Maquinarias y Equipos</t>
  </si>
  <si>
    <t>52206007001001</t>
  </si>
  <si>
    <t>Mantenimiento y Reparación de Equipos Informáticos</t>
  </si>
  <si>
    <t>52206007001002</t>
  </si>
  <si>
    <t>Otros Servicios Computacionales</t>
  </si>
  <si>
    <t>52206999001001</t>
  </si>
  <si>
    <t>Otros Mantenimientos y Reparaciones</t>
  </si>
  <si>
    <t>52207001001001</t>
  </si>
  <si>
    <t>Servicios de Publicidad y Difusion</t>
  </si>
  <si>
    <t>52207002001001</t>
  </si>
  <si>
    <t>Servicios de Impresión</t>
  </si>
  <si>
    <t>52208001001001</t>
  </si>
  <si>
    <t>Servicios de Aseo</t>
  </si>
  <si>
    <t>52208007001001</t>
  </si>
  <si>
    <t>Pasajes, Fletes y Bodegajes</t>
  </si>
  <si>
    <t>52208008001001</t>
  </si>
  <si>
    <t>Salas Cunas y/o Jardines Infantiles (Beneficio Funcionarios)</t>
  </si>
  <si>
    <t>52208010001001</t>
  </si>
  <si>
    <t>Servicios de Suscripción y Similares</t>
  </si>
  <si>
    <t>52208011001001</t>
  </si>
  <si>
    <t>Servicios de Produccion y Desarrollo de Eventos</t>
  </si>
  <si>
    <t>52208999001001</t>
  </si>
  <si>
    <t>Otros Servicios Generales</t>
  </si>
  <si>
    <t>52208999001002</t>
  </si>
  <si>
    <t>Actividades y Eventos Especiales Coresam</t>
  </si>
  <si>
    <t>52209002001001</t>
  </si>
  <si>
    <t>Arriendo de Edificios</t>
  </si>
  <si>
    <t>52209003001001</t>
  </si>
  <si>
    <t>Arriendo de Vehículos</t>
  </si>
  <si>
    <t>52209006001001</t>
  </si>
  <si>
    <t>Arriendo de Equipos Informáticos</t>
  </si>
  <si>
    <t>52209999001001</t>
  </si>
  <si>
    <t>Otros Arriendos</t>
  </si>
  <si>
    <t>52210002001001</t>
  </si>
  <si>
    <t>Primas y Gastos de Seguros</t>
  </si>
  <si>
    <t>52210004001001</t>
  </si>
  <si>
    <t>Gastos Bancarios (Intereses, Comisiones e Impuestos)</t>
  </si>
  <si>
    <t>52211001001001</t>
  </si>
  <si>
    <t>Contratación Estudios e Investigaciones</t>
  </si>
  <si>
    <t>52211002001001</t>
  </si>
  <si>
    <t>Cursos Contratados con Terceros</t>
  </si>
  <si>
    <t>52211003001001</t>
  </si>
  <si>
    <t>Contratación Servicios Informaticos</t>
  </si>
  <si>
    <t>52212002001001</t>
  </si>
  <si>
    <t>Gastos Menores</t>
  </si>
  <si>
    <t>52212004001001</t>
  </si>
  <si>
    <t>AFP, ISAPRES Intereses, Multas y Recargos</t>
  </si>
  <si>
    <t>52212004001002</t>
  </si>
  <si>
    <t>Mutual Intereses, Multas y Recargos</t>
  </si>
  <si>
    <t>52212004001003</t>
  </si>
  <si>
    <t>Inspección del Trabajo Intereses, Multas y Recargos</t>
  </si>
  <si>
    <t>52212004001004</t>
  </si>
  <si>
    <t>S.I.I. Intereses, Multas y Recargos</t>
  </si>
  <si>
    <t>52212004001005</t>
  </si>
  <si>
    <t>Otras Instituciones Intereses, Multas y Recargos</t>
  </si>
  <si>
    <t>52212004002001</t>
  </si>
  <si>
    <t>Multas y Otros Subsecretaria de Educación</t>
  </si>
  <si>
    <t>52212005001001</t>
  </si>
  <si>
    <t>Derechos y Tasas (Gastos Notariales y Similares)</t>
  </si>
  <si>
    <t>52212999001001</t>
  </si>
  <si>
    <t>Otros Gastos en Bienes y Servicios de Consumo</t>
  </si>
  <si>
    <t>52212999001002</t>
  </si>
  <si>
    <t>Servicios Odontologicos</t>
  </si>
  <si>
    <t>52212999001003</t>
  </si>
  <si>
    <t>Servicios Opticos y Contactologicos</t>
  </si>
  <si>
    <t>52212999001005</t>
  </si>
  <si>
    <t>Servicios de Examenes</t>
  </si>
  <si>
    <t>52212999001006</t>
  </si>
  <si>
    <t>Servicios Auditivos y Similares</t>
  </si>
  <si>
    <t>52212999001007</t>
  </si>
  <si>
    <t>Servicios Otorrinolaringología</t>
  </si>
  <si>
    <t>52212999004001</t>
  </si>
  <si>
    <t>Colegio de Profesores</t>
  </si>
  <si>
    <t>52212999004002</t>
  </si>
  <si>
    <t>Asociación de Funcionarios de la Salud Municipal de Conchalí</t>
  </si>
  <si>
    <t>52212999004003</t>
  </si>
  <si>
    <t>Asociación de Funcionarios Profesionales de la Salud Municipal de Conchalí</t>
  </si>
  <si>
    <t>52212999004004</t>
  </si>
  <si>
    <t>Sindicato de Trabajadores de Coresam</t>
  </si>
  <si>
    <t>52212999004005</t>
  </si>
  <si>
    <t>Sindicato de Trabajadores de la Educación de Coresam</t>
  </si>
  <si>
    <t>52212999004006</t>
  </si>
  <si>
    <t>Bienestar Area de Salud</t>
  </si>
  <si>
    <t>52212999004007</t>
  </si>
  <si>
    <t>Sindicato Unico de Trabajadores de la Educacion de Coresam (SUTE)</t>
  </si>
  <si>
    <t>52303004001001</t>
  </si>
  <si>
    <t>Indemnizaciones Voluntarias</t>
  </si>
  <si>
    <t>52303004001002</t>
  </si>
  <si>
    <t>Feriados Legales</t>
  </si>
  <si>
    <t>52303004001003</t>
  </si>
  <si>
    <t>Otras Indemnizaciones</t>
  </si>
  <si>
    <t>52602001001001</t>
  </si>
  <si>
    <t>Juicios Laborales</t>
  </si>
  <si>
    <t>52904001001001</t>
  </si>
  <si>
    <t>Adquisición de Mobiliario y Otros</t>
  </si>
  <si>
    <t>52906001001001</t>
  </si>
  <si>
    <t>Adquisición de Equipos Computacionales y Periféricos</t>
  </si>
  <si>
    <t>53407001001001</t>
  </si>
  <si>
    <t>Deuda Flotante (Gastos en Personal)</t>
  </si>
  <si>
    <t>53407001001002</t>
  </si>
  <si>
    <t>Deuda Flotante (Gastos Bienes y Servicios)</t>
  </si>
  <si>
    <t>53407001001003</t>
  </si>
  <si>
    <t>Deuda Flotante (Adecuacion Docente)</t>
  </si>
  <si>
    <t>SubTotal</t>
  </si>
  <si>
    <t>Beneficio (pérd.) ej. Fiscal</t>
  </si>
  <si>
    <t>Total Empresa</t>
  </si>
  <si>
    <t>Secretario(a) General</t>
  </si>
  <si>
    <t>Contador(a)</t>
  </si>
  <si>
    <t>Depreciacion del Ejercicio</t>
  </si>
  <si>
    <t>56321001001001</t>
  </si>
  <si>
    <t>G.O.A.A. de Bienes y Servicios</t>
  </si>
  <si>
    <t>53407001002002</t>
  </si>
  <si>
    <t>G.O.A.A. del Personal</t>
  </si>
  <si>
    <t>53407001002001</t>
  </si>
  <si>
    <t>Adquisición de Programas Computacionales</t>
  </si>
  <si>
    <t>52907001001001</t>
  </si>
  <si>
    <t>Otras Adquisiciones</t>
  </si>
  <si>
    <t>52905999001003</t>
  </si>
  <si>
    <t>Adquisición de Máquinas y Equipos de Oficina</t>
  </si>
  <si>
    <t>52905001001001</t>
  </si>
  <si>
    <t>Juicios Civiles</t>
  </si>
  <si>
    <t>52602001001002</t>
  </si>
  <si>
    <t>Otras Indemnizaciones (Retiro Voluntario)</t>
  </si>
  <si>
    <t>52303004001004</t>
  </si>
  <si>
    <t>Indemnización de Cargo Fiscal</t>
  </si>
  <si>
    <t>52303001001001</t>
  </si>
  <si>
    <t>Multas y Otros SSMN</t>
  </si>
  <si>
    <t>52212004003001</t>
  </si>
  <si>
    <t>Comision Pago Electronico Compraqui</t>
  </si>
  <si>
    <t>52210999002001</t>
  </si>
  <si>
    <t>Servicios de Vigilancia</t>
  </si>
  <si>
    <t>52208002001001</t>
  </si>
  <si>
    <t>Otros Servicios Publicidad y Difusion</t>
  </si>
  <si>
    <t>52207999001001</t>
  </si>
  <si>
    <t>Otros Consumos Basicos</t>
  </si>
  <si>
    <t>52205999001001</t>
  </si>
  <si>
    <t>Correo</t>
  </si>
  <si>
    <t>52205004001001</t>
  </si>
  <si>
    <t>Formularios</t>
  </si>
  <si>
    <t>52204999001001</t>
  </si>
  <si>
    <t>Insumos Casino</t>
  </si>
  <si>
    <t>52201001001002</t>
  </si>
  <si>
    <t>Aguinaldo Fiestas Patrias Sindicato (Contrata)</t>
  </si>
  <si>
    <t>52103999999108</t>
  </si>
  <si>
    <t>Aguinaldo Navidad Sindicato (Planta)</t>
  </si>
  <si>
    <t>52103999999009</t>
  </si>
  <si>
    <t>52102005001002</t>
  </si>
  <si>
    <t>Asignación de Experiencia, Art. 48, Ley Nº 19.070</t>
  </si>
  <si>
    <t>52102001002001</t>
  </si>
  <si>
    <t>Otros Haberes Imponibles, Afectos</t>
  </si>
  <si>
    <t>52102001001005</t>
  </si>
  <si>
    <t>Planilla Complementaria, art. 4 y 11, Ley Nº 19.598</t>
  </si>
  <si>
    <t>52101001008002</t>
  </si>
  <si>
    <t>Bienestar de Salud</t>
  </si>
  <si>
    <t>40899999001006</t>
  </si>
  <si>
    <t>Recuperación Licencias Medicas (Mutuales)</t>
  </si>
  <si>
    <t>40801001001001</t>
  </si>
  <si>
    <t>Plan Promocion de Salud</t>
  </si>
  <si>
    <t>40503099002202</t>
  </si>
  <si>
    <t>Bono Termino Conflicto</t>
  </si>
  <si>
    <t>40503099001004</t>
  </si>
  <si>
    <t xml:space="preserve">R-972 19-08-2021 CONVENIO EQUIPAMIENTO TP </t>
  </si>
  <si>
    <t>40503006002258</t>
  </si>
  <si>
    <t>R-3880 20-07-2021 RETORNO SEGURO 2021</t>
  </si>
  <si>
    <t>40503006002257</t>
  </si>
  <si>
    <t>R-798 27-04-2021 Capacitación y Formación 2021</t>
  </si>
  <si>
    <t>40503006002254</t>
  </si>
  <si>
    <t>R-794 27-04-2021 Resolutividad 2021</t>
  </si>
  <si>
    <t>40503006002253</t>
  </si>
  <si>
    <t>R-646 14-04-2021 Imágenes Diagnosticas 2021</t>
  </si>
  <si>
    <t>40503006002247</t>
  </si>
  <si>
    <t>R-630 12-04-2021 Sembrando Sonrisas 2021</t>
  </si>
  <si>
    <t>40503006002246</t>
  </si>
  <si>
    <t>R-185 11-02-2021 Fortalecimiento RRHH 2021</t>
  </si>
  <si>
    <t>40503006002244</t>
  </si>
  <si>
    <t>R-397 15.03.2021 MAS ADULTOS MAYORES AUTOVALENTES 2021</t>
  </si>
  <si>
    <t>40503006002243</t>
  </si>
  <si>
    <t>R-358 11.03.2021 GES ODONTOLOGICO 2021</t>
  </si>
  <si>
    <t>40503006002242</t>
  </si>
  <si>
    <t>R-313 05.03.2021 FONDO FARMACIA (FOFAR) 2021</t>
  </si>
  <si>
    <t>40503006002241</t>
  </si>
  <si>
    <t>R-556 31.03.2021 ODONTOLOGICO INTEGRAL 2021</t>
  </si>
  <si>
    <t>40503006002237</t>
  </si>
  <si>
    <t>R-381 12.03.2021 MEJORAMIENTO ACCESO ATENCION ODONTOLOGICA 2021</t>
  </si>
  <si>
    <t>40503006002236</t>
  </si>
  <si>
    <t>Ley Alcoholes N° Resolución 1659</t>
  </si>
  <si>
    <t>40503006002232</t>
  </si>
  <si>
    <t>R-1098 Mejor Acceso Atención a Personas migrantes 2020</t>
  </si>
  <si>
    <t>40503006002231</t>
  </si>
  <si>
    <t>R-906 Formacion FENAPS Comp.N°3 2020</t>
  </si>
  <si>
    <t>40503006002230</t>
  </si>
  <si>
    <t>R-712-772 Fortalecimiento RRHH Atenc.Prim.2020</t>
  </si>
  <si>
    <t>40503006002229</t>
  </si>
  <si>
    <t>R-677 Cecosf Lucas 2020</t>
  </si>
  <si>
    <t>40503006002228</t>
  </si>
  <si>
    <t>R-8597  TESTEO, TRAZABILIDAD Y AISLAMIENTO COVID-19</t>
  </si>
  <si>
    <t>40503006002227</t>
  </si>
  <si>
    <t>R- AGL Refuerzo Campaña Invierno 2020</t>
  </si>
  <si>
    <t>40503006002226</t>
  </si>
  <si>
    <t>R-637 Acceso Atencion Odontologica</t>
  </si>
  <si>
    <t>40503006002213</t>
  </si>
  <si>
    <t>R-523 Odontologico Integral 2020</t>
  </si>
  <si>
    <t>40503006002211</t>
  </si>
  <si>
    <t>R-677 Cecosf Bachelet 2020</t>
  </si>
  <si>
    <t>40503006002205</t>
  </si>
  <si>
    <t>R- Cecosf Haydee Sepulveda 2020</t>
  </si>
  <si>
    <t>40503006002204</t>
  </si>
  <si>
    <t>R-711 Sar 2020</t>
  </si>
  <si>
    <t>40503006002202</t>
  </si>
  <si>
    <t>R-758 Sapu Bachelet 2020</t>
  </si>
  <si>
    <t>40503006002201</t>
  </si>
  <si>
    <t>AGL Bioseguridad 2021</t>
  </si>
  <si>
    <t>40503006002183</t>
  </si>
  <si>
    <t>R-1624 Formacion Misiones Estudio 2019</t>
  </si>
  <si>
    <t>40503006002181</t>
  </si>
  <si>
    <t>BONO LEY 21.306 ART.89 BONO COVID HONORARIOS</t>
  </si>
  <si>
    <t>40503006001017</t>
  </si>
  <si>
    <t>R.65 Bono Covid-19</t>
  </si>
  <si>
    <t>40503006001016</t>
  </si>
  <si>
    <t>Senda - Conace</t>
  </si>
  <si>
    <t>40503006001013</t>
  </si>
  <si>
    <t>PPV GES Cosam</t>
  </si>
  <si>
    <t>40503006001012</t>
  </si>
  <si>
    <t>PPV Alcohol - Drogas</t>
  </si>
  <si>
    <t>40503006001011</t>
  </si>
  <si>
    <t>PPV Pad Salud Mental</t>
  </si>
  <si>
    <t>40503006001010</t>
  </si>
  <si>
    <t>Incentivo Retiro Voluntario (Ley 20157-20250) Aporte Estatal Servicio Salud</t>
  </si>
  <si>
    <t>40503006001004</t>
  </si>
  <si>
    <t>P.I.E. Weltun</t>
  </si>
  <si>
    <t>40503005001010</t>
  </si>
  <si>
    <t>Otros</t>
  </si>
  <si>
    <t>40503003002999</t>
  </si>
  <si>
    <t>Aporte Fiscal Extraordinario (Adecuacion Docente)</t>
  </si>
  <si>
    <t>40503003002920</t>
  </si>
  <si>
    <t>Transferencias del Sector Privado (Donaciones)</t>
  </si>
  <si>
    <t>40501001001001</t>
  </si>
  <si>
    <t>Resultado del Ejercicio</t>
  </si>
  <si>
    <t>31103001001001</t>
  </si>
  <si>
    <t>Provision Devolucion Bonos y Aguinaldos</t>
  </si>
  <si>
    <t>22401999001006</t>
  </si>
  <si>
    <t>Provisiones por Compensar</t>
  </si>
  <si>
    <t>22401999001005</t>
  </si>
  <si>
    <t>Provisiones de Otros Conceptos</t>
  </si>
  <si>
    <t>22401999001004</t>
  </si>
  <si>
    <t>Provisiones Juicios Laborales</t>
  </si>
  <si>
    <t>22401999001002</t>
  </si>
  <si>
    <t>Provisiones Feriados Legales</t>
  </si>
  <si>
    <t>22401999001001</t>
  </si>
  <si>
    <t>Obligaciones Ley Sep</t>
  </si>
  <si>
    <t>22401003001001</t>
  </si>
  <si>
    <t>Rechazos Bancarios Pago Remuneraciones</t>
  </si>
  <si>
    <t>22401001004001</t>
  </si>
  <si>
    <t>Ingresos por identificar</t>
  </si>
  <si>
    <t>Compensaciones entre Areas (Gastos)</t>
  </si>
  <si>
    <t>22401001003002</t>
  </si>
  <si>
    <t>Compensacion Pagos Bancarios Otras Areas</t>
  </si>
  <si>
    <t>22401001002006</t>
  </si>
  <si>
    <t>Rechazos Bancarios Pago Proveedores y Acreedores</t>
  </si>
  <si>
    <t>22101001010001</t>
  </si>
  <si>
    <t>Convenio Dental Laval</t>
  </si>
  <si>
    <t>22101001008006</t>
  </si>
  <si>
    <t>Convenio Pharma Investi</t>
  </si>
  <si>
    <t>22101001008004</t>
  </si>
  <si>
    <t>Convenio Novartis Chile</t>
  </si>
  <si>
    <t>22101001008003</t>
  </si>
  <si>
    <t>Garantias por Pagar</t>
  </si>
  <si>
    <t>22101001006001</t>
  </si>
  <si>
    <t>Incentivo Retiro Voluntario Salud</t>
  </si>
  <si>
    <t>22101001004001</t>
  </si>
  <si>
    <t>Letras por Pagar (Sofland)</t>
  </si>
  <si>
    <t>22101001003001</t>
  </si>
  <si>
    <t>Crédito Sence por Pagar</t>
  </si>
  <si>
    <t>22101001002001</t>
  </si>
  <si>
    <t>Cheques Caducados Subsidios Banco Scotiabank</t>
  </si>
  <si>
    <t>21601001002006</t>
  </si>
  <si>
    <t>Cheques Caducados Prog. Espec. Salud Banco Scotiabank</t>
  </si>
  <si>
    <t>21601001002005</t>
  </si>
  <si>
    <t>Cheques Caducados Salud Banco Scotiabank</t>
  </si>
  <si>
    <t>21601001002004</t>
  </si>
  <si>
    <t>Cheques Caducados Educacion Banco Scotiabank</t>
  </si>
  <si>
    <t>21601001002003</t>
  </si>
  <si>
    <t>Cheques Caducados Administracion Banco Scotiabank</t>
  </si>
  <si>
    <t>21601001002002</t>
  </si>
  <si>
    <t>Cheques Caducados Bco.Estado Bienestar Salud 788017-1</t>
  </si>
  <si>
    <t>21601001001028</t>
  </si>
  <si>
    <t>Cheques Caducados Ley Sep Banco Estado</t>
  </si>
  <si>
    <t>21601001001023</t>
  </si>
  <si>
    <t>Cheques Caducados JUNJI Banco Estado</t>
  </si>
  <si>
    <t>21601001001019</t>
  </si>
  <si>
    <t>Cheques Caducados Bco.Estado Menores 485376-8</t>
  </si>
  <si>
    <t>21601001001015</t>
  </si>
  <si>
    <t>Cheques Caducados Bco.Estado Res.G.Mistral 485383-1</t>
  </si>
  <si>
    <t>21601001001011</t>
  </si>
  <si>
    <t>Cheques Caducados Subsidios Banco Estado</t>
  </si>
  <si>
    <t>21601001001006</t>
  </si>
  <si>
    <t>Cheques Caducados Prog. Espec. Salud Banco Estado</t>
  </si>
  <si>
    <t>21601001001005</t>
  </si>
  <si>
    <t>Cheques Caducados Salud Banco Estado</t>
  </si>
  <si>
    <t>21601001001004</t>
  </si>
  <si>
    <t>Cheques Caducados Bco.Estado Educación 485378-4</t>
  </si>
  <si>
    <t>21601001001003</t>
  </si>
  <si>
    <t>Cheques Caducados Bco.Estado Administracion 485305-9</t>
  </si>
  <si>
    <t>21601001001002</t>
  </si>
  <si>
    <t>Cheques Caducados Bco.Estado Remuneraciones 486922-2</t>
  </si>
  <si>
    <t>21601001001001</t>
  </si>
  <si>
    <t>Retenc.Volunt. Ah.Prev.Volunt. Sura</t>
  </si>
  <si>
    <t>21412006001003</t>
  </si>
  <si>
    <t>Retenc.Volunt. Armefe</t>
  </si>
  <si>
    <t>21412005001001</t>
  </si>
  <si>
    <t>Retenc.Volunt. Cooperativa Concredicoop</t>
  </si>
  <si>
    <t>21412003002004</t>
  </si>
  <si>
    <t>Retenc.Volunt. Colegio Nac.de Tecnicos en Enfermeria</t>
  </si>
  <si>
    <t>21412002003005</t>
  </si>
  <si>
    <t>Retencion Crianza Protegida</t>
  </si>
  <si>
    <t>21412001001010</t>
  </si>
  <si>
    <t>Retención Casino</t>
  </si>
  <si>
    <t>21412001001002</t>
  </si>
  <si>
    <t>Fondo Bono Laboral (1%) (Años Anteriores)</t>
  </si>
  <si>
    <t>21410007001999</t>
  </si>
  <si>
    <t>Fondo Bono Laboral (1%)</t>
  </si>
  <si>
    <t>21410007001001</t>
  </si>
  <si>
    <t>Instituto de Seguridad del Trabajador (I.S.T.)</t>
  </si>
  <si>
    <t>21410006001002</t>
  </si>
  <si>
    <t>S.I.S. Modelo</t>
  </si>
  <si>
    <t>21410005001006</t>
  </si>
  <si>
    <t>S.I.S. Capital</t>
  </si>
  <si>
    <t>21410005001005</t>
  </si>
  <si>
    <t>S.I.S. Planvital</t>
  </si>
  <si>
    <t>21410005001004</t>
  </si>
  <si>
    <t>S.I.S. Provida</t>
  </si>
  <si>
    <t>21410005001003</t>
  </si>
  <si>
    <t>S.I.S. Habitat</t>
  </si>
  <si>
    <t>21410005001002</t>
  </si>
  <si>
    <t>S.I.S. Cuprum</t>
  </si>
  <si>
    <t>21410005001001</t>
  </si>
  <si>
    <t>Isapres (Años Anteriores)</t>
  </si>
  <si>
    <t>21410003001999</t>
  </si>
  <si>
    <t>AFP (Años Anteriores)</t>
  </si>
  <si>
    <t>21410001001999</t>
  </si>
  <si>
    <t>Depreciación Acumulada de Equipos Computacionales y Periféricos</t>
  </si>
  <si>
    <t>14908001001001</t>
  </si>
  <si>
    <t>Depreciación Acumulada de Herramientas</t>
  </si>
  <si>
    <t>14907001001001</t>
  </si>
  <si>
    <t>Depreciación Acumulada de Otros Activos Fijos</t>
  </si>
  <si>
    <t>14906001002999</t>
  </si>
  <si>
    <t>Depreciación Acumulada de Instrumentos Musicales</t>
  </si>
  <si>
    <t>14906001002002</t>
  </si>
  <si>
    <t>Depreciación Acumulada de Implementos Deportivos</t>
  </si>
  <si>
    <t>14906001002001</t>
  </si>
  <si>
    <t>Depreciación Acumulada de Muebles</t>
  </si>
  <si>
    <t>14906001001001</t>
  </si>
  <si>
    <t>Depreciación Acumulada de Vehículos</t>
  </si>
  <si>
    <t>14905001001001</t>
  </si>
  <si>
    <t>Depreciación Acumulada de Otras Máquinas y Equipos</t>
  </si>
  <si>
    <t>14904001003001</t>
  </si>
  <si>
    <t>Depreciación Acumulada de Instrumental Medico Menor</t>
  </si>
  <si>
    <t>14904001002002</t>
  </si>
  <si>
    <t>Depreciación Acumulada de Máquinas y Equipos Medicos</t>
  </si>
  <si>
    <t>14904001002001</t>
  </si>
  <si>
    <t>Depreciación Acumulada de Máquinas y Equipos de Oficina</t>
  </si>
  <si>
    <t>14904001001001</t>
  </si>
  <si>
    <t>Depreciación Acumulada de Instalaciones</t>
  </si>
  <si>
    <t>14903001001001</t>
  </si>
  <si>
    <t>Herramientas</t>
  </si>
  <si>
    <t>14107001001001</t>
  </si>
  <si>
    <t>Instrumentos Musicales</t>
  </si>
  <si>
    <t>14106001002002</t>
  </si>
  <si>
    <t>Vehículos</t>
  </si>
  <si>
    <t>14105001001001</t>
  </si>
  <si>
    <t>Instalaciones</t>
  </si>
  <si>
    <t>14103001001001</t>
  </si>
  <si>
    <t>Otros Gastos Anticipados (Softland)</t>
  </si>
  <si>
    <t>12503001001001</t>
  </si>
  <si>
    <t>Gastos Anticipados Arriendo de Edificios</t>
  </si>
  <si>
    <t>12502002001001</t>
  </si>
  <si>
    <t>Remanente IVA Crédito Fiscal (Farmacia Municipal)</t>
  </si>
  <si>
    <t>12103002001001</t>
  </si>
  <si>
    <t>Recaudaciones por Cobrar Farmacia Municipal (Pagos Electronicos)</t>
  </si>
  <si>
    <t>12102003002009</t>
  </si>
  <si>
    <t>Recaudaciones por Cobrar Sapu Alberto Bachelet</t>
  </si>
  <si>
    <t>12102003002006</t>
  </si>
  <si>
    <t>Recaudaciones por Cobrar Sapu Lucas</t>
  </si>
  <si>
    <t>12102003002005</t>
  </si>
  <si>
    <t>Recaudaciones por Cobrar Symon Ojeda</t>
  </si>
  <si>
    <t>12102003002002</t>
  </si>
  <si>
    <t>Recaudaciones por Cobrar Liceo A-41</t>
  </si>
  <si>
    <t>12102003001002</t>
  </si>
  <si>
    <t>Recaudaciones por Cobrar Liceo A-33</t>
  </si>
  <si>
    <t>12102003001001</t>
  </si>
  <si>
    <t>Percapita Salud</t>
  </si>
  <si>
    <t>12102002005001</t>
  </si>
  <si>
    <t>Embargos Bancarios por Recuperar Banco Estado</t>
  </si>
  <si>
    <t>12102001006001</t>
  </si>
  <si>
    <t>Crédito SENCE por Cobrar</t>
  </si>
  <si>
    <t>12102001005001</t>
  </si>
  <si>
    <t>Aporte Administracion Central Menores por Cobrar</t>
  </si>
  <si>
    <t>12102001003003</t>
  </si>
  <si>
    <t>Anticipos al Personal (Permisos de Circulación)</t>
  </si>
  <si>
    <t>12101001002002</t>
  </si>
  <si>
    <t>Deudores Varios</t>
  </si>
  <si>
    <t>12101001001001</t>
  </si>
  <si>
    <t>Cheques Protestados Remuneraciones Banco Estado</t>
  </si>
  <si>
    <t>11601001001001</t>
  </si>
  <si>
    <t>Asignación Familiar por Compensar (CCAF)</t>
  </si>
  <si>
    <t>11406001001001</t>
  </si>
  <si>
    <t>Otros Fondos por Rendir</t>
  </si>
  <si>
    <t>11403004001001</t>
  </si>
  <si>
    <t>Fondos Autogenerados Scuac</t>
  </si>
  <si>
    <t>11403003002008</t>
  </si>
  <si>
    <t>Fondos Autogenerados Sapu Bachelet</t>
  </si>
  <si>
    <t>11403003002007</t>
  </si>
  <si>
    <t>Fondos Autogenerados Sapu Lucas</t>
  </si>
  <si>
    <t>11403003002005</t>
  </si>
  <si>
    <t>Fondo Fijo Doña Letizia</t>
  </si>
  <si>
    <t>11403002003013</t>
  </si>
  <si>
    <t>Fondo Fijo Juan XXIII</t>
  </si>
  <si>
    <t>11403002003010</t>
  </si>
  <si>
    <t>Anticipo a Terceros (Años Anteriores)</t>
  </si>
  <si>
    <t>11401001001003</t>
  </si>
  <si>
    <t>Banco Estado Ch.Elect.34070893390 Victoria Estay Zamora</t>
  </si>
  <si>
    <t>11102001002005</t>
  </si>
  <si>
    <t>Banco Estado Ch.Electronica 3397095356-1 Sec.General</t>
  </si>
  <si>
    <t>11102001002002</t>
  </si>
  <si>
    <t>Banco Estado Ch.Electronica 3397095355-3 DAF</t>
  </si>
  <si>
    <t>11102001002001</t>
  </si>
  <si>
    <t>Banco Estado TP ABDON CIFUENTES 33900001229</t>
  </si>
  <si>
    <t>11102001001032</t>
  </si>
  <si>
    <t>Banco Estado Promos 788459-1</t>
  </si>
  <si>
    <t>11102001001031</t>
  </si>
  <si>
    <t>Banco Estado P.I.E. Mapu 788349-8</t>
  </si>
  <si>
    <t>Banco Estado Prog. Educacion 760822-5</t>
  </si>
  <si>
    <t>11102001001024</t>
  </si>
  <si>
    <t>Banco Estado Proy.Infraest.Educación 760656-7</t>
  </si>
  <si>
    <t>11102001001021</t>
  </si>
  <si>
    <t>Banco Estado Fdo. Revitalización 485379-2</t>
  </si>
  <si>
    <t>11102001001013</t>
  </si>
  <si>
    <t>Banco Estado P.I.E. Weltun 485383-1</t>
  </si>
  <si>
    <t>Banco Estado Programa Mas Capaz 485405-5</t>
  </si>
  <si>
    <t>11102001001010</t>
  </si>
  <si>
    <t>Banco Estado Taller Robotica Lic. A-41 485399-7</t>
  </si>
  <si>
    <t>11102001001008</t>
  </si>
  <si>
    <t>01-01-2021 -- 31-12-2021</t>
  </si>
  <si>
    <t>Apertura</t>
  </si>
  <si>
    <t>11102001002028</t>
  </si>
  <si>
    <t>11102001002029</t>
  </si>
  <si>
    <t>11102001002035</t>
  </si>
  <si>
    <t>11102001002044</t>
  </si>
  <si>
    <t>11102001002063</t>
  </si>
  <si>
    <t>11102001002065</t>
  </si>
  <si>
    <t>11102001002067</t>
  </si>
  <si>
    <t>11102001002068</t>
  </si>
  <si>
    <t>11102001002071</t>
  </si>
  <si>
    <t>11102001002072</t>
  </si>
  <si>
    <t>11601001001002</t>
  </si>
  <si>
    <t>21410002001999</t>
  </si>
  <si>
    <t>21412005001014</t>
  </si>
  <si>
    <t>21412005001015</t>
  </si>
  <si>
    <t>Banco Estado Ch. elect 33971121934 Gloria Carmen Pereira Neira</t>
  </si>
  <si>
    <t>Banco Estado Ch. elect 33971122221 Daniel Humberto Hernández González</t>
  </si>
  <si>
    <t>Banco Estado Ch. elect 33971122167 María Soledad Cruz Ramírez</t>
  </si>
  <si>
    <t>Banco Estado Ch. elect 33971122272 Alejandra Gabriela Clemente Pino</t>
  </si>
  <si>
    <t>Bco estado ch. Elect N° 33971133797 Enrique Rolland Perez</t>
  </si>
  <si>
    <t>Bco Estado ch. elect N° 33971133762 Doris Azocar Fisher</t>
  </si>
  <si>
    <t>Bco Estado Ch. Elect N° 33971133754  Maria Poblete Gonzalez</t>
  </si>
  <si>
    <t>Bco Estado Ch. Elect. N° 33971133771 Erika Parada Ibañez</t>
  </si>
  <si>
    <t>Bco Estado Ch. Elect N° 33971140459 German Iturbe Valdovinos</t>
  </si>
  <si>
    <t>Bco Estado Ch. Elect N° 33971140467 Barbara Lloid Musa</t>
  </si>
  <si>
    <t>Cheques protestados Banco Estado</t>
  </si>
  <si>
    <t>IPS - Fonasa (Años Anteriores)</t>
  </si>
  <si>
    <t>Retenc.Volunt. Optica mi Lente</t>
  </si>
  <si>
    <t>Seguros de Vida Security Previsión</t>
  </si>
  <si>
    <t>40503003002919</t>
  </si>
  <si>
    <t>Aporte Complementario (Adecuacion Docente)</t>
  </si>
  <si>
    <t>40503004001100</t>
  </si>
  <si>
    <t>Apoyo a Establecimientos para el reencuentro educativo</t>
  </si>
  <si>
    <t>40503006002277</t>
  </si>
  <si>
    <t xml:space="preserve">FENAPS MISIONES </t>
  </si>
  <si>
    <t>40503006002294</t>
  </si>
  <si>
    <t>Estrategia Cardiovascular</t>
  </si>
  <si>
    <t>40503006002295</t>
  </si>
  <si>
    <t>Campaña de Invierno</t>
  </si>
  <si>
    <t>40503006002296</t>
  </si>
  <si>
    <t>SENDA</t>
  </si>
  <si>
    <t>40503006002297</t>
  </si>
  <si>
    <t>PPV Oftalmologico</t>
  </si>
  <si>
    <t>40503006002298</t>
  </si>
  <si>
    <t>Apoyo a la gestión Local</t>
  </si>
  <si>
    <t>40503006002299</t>
  </si>
  <si>
    <t>Cuidados Paleativos</t>
  </si>
  <si>
    <t>40503099001008</t>
  </si>
  <si>
    <t>Bono Art.44 Ley 21405</t>
  </si>
  <si>
    <t>40899999001008</t>
  </si>
  <si>
    <t>Otros Ingresos por identificar</t>
  </si>
  <si>
    <t>52102001042002</t>
  </si>
  <si>
    <t>Asignación Art. 45 ley 19378</t>
  </si>
  <si>
    <t>52103999999014</t>
  </si>
  <si>
    <t>Bono Trato al Usuario</t>
  </si>
  <si>
    <t>52905999001004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</si>
</sst>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_(* #,##0_);_(* \(#,##0\);_(* &quot;-&quot;_);_(@_)"/>
    <numFmt numFmtId="182" formatCode="[$-10C0A]#,##0"/>
  </numFmts>
  <fonts count="8" x14ac:knownFonts="1">
    <font>
      <sz val="10"/>
      <name val="Arial"/>
    </font>
    <font>
      <sz val="10"/>
      <name val="Arial"/>
    </font>
    <font>
      <b/>
      <sz val="11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78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 applyProtection="1">
      <alignment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182" fontId="7" fillId="0" borderId="3" xfId="0" applyNumberFormat="1" applyFont="1" applyBorder="1" applyAlignment="1" applyProtection="1">
      <alignment horizontal="right" vertical="center" wrapText="1" readingOrder="1"/>
      <protection locked="0"/>
    </xf>
    <xf numFmtId="182" fontId="6" fillId="0" borderId="0" xfId="0" applyNumberFormat="1" applyFont="1" applyAlignment="1" applyProtection="1">
      <alignment horizontal="right" vertical="center" wrapText="1" readingOrder="1"/>
      <protection locked="0"/>
    </xf>
    <xf numFmtId="0" fontId="5" fillId="0" borderId="0" xfId="0" applyFont="1" applyAlignment="1" applyProtection="1">
      <alignment vertical="center" wrapText="1" readingOrder="1"/>
      <protection locked="0"/>
    </xf>
    <xf numFmtId="0" fontId="0" fillId="0" borderId="0" xfId="0" applyAlignment="1">
      <alignment readingOrder="1"/>
    </xf>
    <xf numFmtId="0" fontId="0" fillId="0" borderId="0" xfId="0" applyAlignment="1"/>
    <xf numFmtId="0" fontId="5" fillId="0" borderId="0" xfId="0" applyFont="1" applyAlignment="1" applyProtection="1">
      <alignment vertical="center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182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182" fontId="0" fillId="0" borderId="0" xfId="0" applyNumberFormat="1"/>
    <xf numFmtId="0" fontId="6" fillId="0" borderId="2" xfId="0" applyFont="1" applyBorder="1" applyAlignment="1" applyProtection="1">
      <alignment vertical="center" wrapText="1" readingOrder="1"/>
      <protection locked="0"/>
    </xf>
    <xf numFmtId="182" fontId="7" fillId="0" borderId="5" xfId="0" applyNumberFormat="1" applyFont="1" applyBorder="1" applyAlignment="1" applyProtection="1">
      <alignment horizontal="right" vertical="center" wrapText="1" readingOrder="1"/>
      <protection locked="0"/>
    </xf>
    <xf numFmtId="182" fontId="7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182" fontId="7" fillId="0" borderId="3" xfId="0" applyNumberFormat="1" applyFont="1" applyBorder="1" applyAlignment="1" applyProtection="1">
      <alignment vertical="center" wrapText="1" readingOrder="1"/>
      <protection locked="0"/>
    </xf>
    <xf numFmtId="178" fontId="0" fillId="0" borderId="0" xfId="1" applyFont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7" fillId="0" borderId="8" xfId="0" applyFont="1" applyBorder="1" applyAlignment="1" applyProtection="1">
      <alignment horizontal="left" vertical="center" readingOrder="1"/>
      <protection locked="0"/>
    </xf>
    <xf numFmtId="0" fontId="7" fillId="0" borderId="9" xfId="0" applyFont="1" applyBorder="1" applyAlignment="1" applyProtection="1">
      <alignment horizontal="left" vertical="center" wrapText="1" readingOrder="1"/>
      <protection locked="0"/>
    </xf>
    <xf numFmtId="0" fontId="0" fillId="0" borderId="0" xfId="0" applyBorder="1"/>
    <xf numFmtId="0" fontId="7" fillId="0" borderId="10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7" fillId="2" borderId="10" xfId="0" applyFont="1" applyFill="1" applyBorder="1" applyAlignment="1" applyProtection="1">
      <alignment horizontal="center" vertical="center" wrapText="1" readingOrder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6" fillId="0" borderId="13" xfId="0" applyFont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0" fontId="7" fillId="0" borderId="11" xfId="0" applyFont="1" applyBorder="1" applyAlignment="1" applyProtection="1">
      <alignment horizontal="left" vertical="center" wrapText="1" readingOrder="1"/>
      <protection locked="0"/>
    </xf>
    <xf numFmtId="0" fontId="7" fillId="0" borderId="12" xfId="0" applyFont="1" applyBorder="1" applyAlignment="1" applyProtection="1">
      <alignment horizontal="left" vertical="center" wrapText="1" readingOrder="1"/>
      <protection locked="0"/>
    </xf>
    <xf numFmtId="0" fontId="7" fillId="0" borderId="2" xfId="0" applyFont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182" fontId="7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10" xfId="0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182" fontId="6" fillId="0" borderId="0" xfId="0" applyNumberFormat="1" applyFont="1" applyAlignment="1" applyProtection="1">
      <alignment horizontal="right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2</xdr:row>
      <xdr:rowOff>57150</xdr:rowOff>
    </xdr:to>
    <xdr:pic>
      <xdr:nvPicPr>
        <xdr:cNvPr id="3098" name="Picture 0" descr="I_240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2</xdr:row>
      <xdr:rowOff>57150</xdr:rowOff>
    </xdr:to>
    <xdr:pic>
      <xdr:nvPicPr>
        <xdr:cNvPr id="1054" name="Picture 0" descr="I_240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2</xdr:row>
      <xdr:rowOff>57150</xdr:rowOff>
    </xdr:to>
    <xdr:pic>
      <xdr:nvPicPr>
        <xdr:cNvPr id="2077" name="Picture 0" descr="I_240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4"/>
  <sheetViews>
    <sheetView tabSelected="1" workbookViewId="0">
      <selection activeCell="I13" sqref="I13"/>
    </sheetView>
  </sheetViews>
  <sheetFormatPr baseColWidth="10" defaultRowHeight="12.75" x14ac:dyDescent="0.2"/>
  <cols>
    <col min="6" max="6" width="23.85546875" customWidth="1"/>
    <col min="7" max="7" width="12" hidden="1" customWidth="1"/>
    <col min="8" max="8" width="13.7109375" hidden="1" customWidth="1"/>
    <col min="9" max="9" width="12.5703125" bestFit="1" customWidth="1"/>
    <col min="10" max="10" width="14.7109375" bestFit="1" customWidth="1"/>
    <col min="12" max="12" width="12.7109375" bestFit="1" customWidth="1"/>
    <col min="13" max="13" width="11.7109375" bestFit="1" customWidth="1"/>
    <col min="14" max="15" width="12.7109375" bestFit="1" customWidth="1"/>
  </cols>
  <sheetData>
    <row r="1" spans="1:21" x14ac:dyDescent="0.2">
      <c r="A1" s="41"/>
      <c r="B1" s="42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x14ac:dyDescent="0.2">
      <c r="A2" s="41"/>
      <c r="B2" s="4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x14ac:dyDescent="0.2">
      <c r="A3" s="41"/>
    </row>
    <row r="5" spans="1:21" ht="12.75" customHeight="1" x14ac:dyDescent="0.2">
      <c r="A5" s="11" t="s">
        <v>1</v>
      </c>
      <c r="B5" s="9"/>
      <c r="C5" s="9"/>
      <c r="D5" s="10" t="s">
        <v>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1" x14ac:dyDescent="0.2">
      <c r="A6" s="11" t="s">
        <v>3</v>
      </c>
      <c r="B6" s="9"/>
      <c r="C6" s="9"/>
      <c r="D6" s="7" t="s">
        <v>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12.75" customHeight="1" x14ac:dyDescent="0.2">
      <c r="A7" s="11" t="s">
        <v>5</v>
      </c>
      <c r="B7" s="9"/>
      <c r="C7" s="9"/>
      <c r="D7" s="7" t="s">
        <v>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1" ht="12.75" customHeight="1" x14ac:dyDescent="0.2">
      <c r="A8" s="11" t="s">
        <v>7</v>
      </c>
      <c r="B8" s="9"/>
      <c r="C8" s="9"/>
      <c r="D8" s="10" t="s">
        <v>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10" spans="1:21" ht="12.75" customHeight="1" x14ac:dyDescent="0.2">
      <c r="A10" s="1" t="s">
        <v>9</v>
      </c>
      <c r="B10" s="9"/>
      <c r="C10" s="9"/>
      <c r="D10" s="7" t="s">
        <v>10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3" spans="1:21" x14ac:dyDescent="0.2">
      <c r="A13" s="32" t="s">
        <v>11</v>
      </c>
      <c r="B13" s="33"/>
      <c r="C13" s="34" t="s">
        <v>12</v>
      </c>
      <c r="D13" s="35"/>
      <c r="E13" s="35"/>
      <c r="F13" s="33"/>
      <c r="G13" s="3" t="s">
        <v>1267</v>
      </c>
      <c r="H13" s="3"/>
      <c r="I13" s="4" t="s">
        <v>13</v>
      </c>
      <c r="J13" s="4" t="s">
        <v>14</v>
      </c>
      <c r="K13" s="14" t="s">
        <v>15</v>
      </c>
      <c r="L13" s="14" t="s">
        <v>16</v>
      </c>
      <c r="M13" s="4" t="s">
        <v>17</v>
      </c>
      <c r="N13" s="4" t="s">
        <v>18</v>
      </c>
      <c r="O13" s="14" t="s">
        <v>19</v>
      </c>
      <c r="P13" s="14" t="s">
        <v>20</v>
      </c>
    </row>
    <row r="14" spans="1:21" x14ac:dyDescent="0.2">
      <c r="A14" s="26" t="s">
        <v>21</v>
      </c>
      <c r="B14" s="27"/>
      <c r="C14" s="28" t="s">
        <v>22</v>
      </c>
      <c r="D14" s="29"/>
      <c r="E14" s="29"/>
      <c r="F14" s="27"/>
      <c r="G14" s="5">
        <f ca="1">SUMIF('2021'!$A$14:$B$547,Consolidado!A14,'2021'!$Q$14:$Q$547)</f>
        <v>0</v>
      </c>
      <c r="H14" s="5">
        <f ca="1">SUMIF('2021'!$A$14:$B$547,Consolidado!A14,'2021'!$S$14:$S$547)</f>
        <v>46871392</v>
      </c>
      <c r="I14" s="5">
        <f ca="1">+SUMIF('2022'!$A$14:$B$517,Consolidado!A14,'2022'!$G$14:$G$517)</f>
        <v>822790</v>
      </c>
      <c r="J14" s="5">
        <f ca="1">SUMIF('2022'!$A$14:$B$517,Consolidado!A14,'2022'!$I$14:$I$517)</f>
        <v>75301670</v>
      </c>
      <c r="K14" s="5"/>
      <c r="L14" s="5">
        <f ca="1">+H14+J14-G14-I14</f>
        <v>121350272</v>
      </c>
      <c r="M14" s="5">
        <f>+K14</f>
        <v>0</v>
      </c>
      <c r="N14" s="5">
        <f ca="1">+L14</f>
        <v>121350272</v>
      </c>
      <c r="O14" s="5">
        <v>0</v>
      </c>
      <c r="P14" s="5">
        <v>0</v>
      </c>
    </row>
    <row r="15" spans="1:21" x14ac:dyDescent="0.2">
      <c r="A15" s="26" t="s">
        <v>23</v>
      </c>
      <c r="B15" s="27"/>
      <c r="C15" s="28" t="s">
        <v>24</v>
      </c>
      <c r="D15" s="29"/>
      <c r="E15" s="29"/>
      <c r="F15" s="27"/>
      <c r="G15" s="5">
        <f ca="1">SUMIF('2021'!$A$14:$B$547,Consolidado!A15,'2021'!$Q$14:$Q$547)</f>
        <v>0</v>
      </c>
      <c r="H15" s="5">
        <f ca="1">SUMIF('2021'!$A$14:$B$547,Consolidado!A15,'2021'!$S$14:$S$547)</f>
        <v>56603</v>
      </c>
      <c r="I15" s="5">
        <f ca="1">+SUMIF('2022'!$A$14:$B$517,Consolidado!A15,'2022'!$G$14:$G$517)</f>
        <v>100920</v>
      </c>
      <c r="J15" s="5">
        <f ca="1">SUMIF('2022'!$A$14:$B$517,Consolidado!A15,'2022'!$I$14:$I$517)</f>
        <v>115342</v>
      </c>
      <c r="K15" s="5"/>
      <c r="L15" s="5">
        <f ca="1">+H15+J15-G15-I15</f>
        <v>71025</v>
      </c>
      <c r="M15" s="5">
        <f t="shared" ref="M15:M82" si="0">+K15</f>
        <v>0</v>
      </c>
      <c r="N15" s="5">
        <f t="shared" ref="N15:N82" ca="1" si="1">+L15</f>
        <v>71025</v>
      </c>
      <c r="O15" s="5">
        <v>0</v>
      </c>
      <c r="P15" s="5">
        <v>0</v>
      </c>
    </row>
    <row r="16" spans="1:21" x14ac:dyDescent="0.2">
      <c r="A16" s="26" t="s">
        <v>25</v>
      </c>
      <c r="B16" s="27"/>
      <c r="C16" s="28" t="s">
        <v>26</v>
      </c>
      <c r="D16" s="29"/>
      <c r="E16" s="29"/>
      <c r="F16" s="27"/>
      <c r="G16" s="5">
        <f ca="1">SUMIF('2021'!$A$14:$B$547,Consolidado!A16,'2021'!$Q$14:$Q$547)</f>
        <v>0</v>
      </c>
      <c r="H16" s="5">
        <f ca="1">SUMIF('2021'!$A$14:$B$547,Consolidado!A16,'2021'!$S$14:$S$547)</f>
        <v>289752495</v>
      </c>
      <c r="I16" s="5">
        <f ca="1">+SUMIF('2022'!$A$14:$B$517,Consolidado!A16,'2022'!$G$14:$G$517)</f>
        <v>38189119379</v>
      </c>
      <c r="J16" s="5">
        <f ca="1">SUMIF('2022'!$A$14:$B$517,Consolidado!A16,'2022'!$I$14:$I$517)</f>
        <v>39080576154</v>
      </c>
      <c r="K16" s="5"/>
      <c r="L16" s="5">
        <f ca="1">+H16+J16-G16-I16</f>
        <v>1181209270</v>
      </c>
      <c r="M16" s="5">
        <f t="shared" si="0"/>
        <v>0</v>
      </c>
      <c r="N16" s="5">
        <f t="shared" ca="1" si="1"/>
        <v>1181209270</v>
      </c>
      <c r="O16" s="5">
        <v>0</v>
      </c>
      <c r="P16" s="5">
        <v>0</v>
      </c>
    </row>
    <row r="17" spans="1:16" x14ac:dyDescent="0.2">
      <c r="A17" s="26" t="s">
        <v>27</v>
      </c>
      <c r="B17" s="27"/>
      <c r="C17" s="28" t="s">
        <v>28</v>
      </c>
      <c r="D17" s="29"/>
      <c r="E17" s="29"/>
      <c r="F17" s="27"/>
      <c r="G17" s="5">
        <f ca="1">SUMIF('2021'!$A$14:$B$547,Consolidado!A17,'2021'!$Q$14:$Q$547)</f>
        <v>210185</v>
      </c>
      <c r="H17" s="5">
        <f ca="1">SUMIF('2021'!$A$14:$B$547,Consolidado!A17,'2021'!$S$14:$S$547)</f>
        <v>0</v>
      </c>
      <c r="I17" s="5">
        <f ca="1">+SUMIF('2022'!$A$14:$B$517,Consolidado!A17,'2022'!$G$14:$G$517)</f>
        <v>8000000</v>
      </c>
      <c r="J17" s="5">
        <f ca="1">SUMIF('2022'!$A$14:$B$517,Consolidado!A17,'2022'!$I$14:$I$517)</f>
        <v>7585074</v>
      </c>
      <c r="K17" s="5">
        <f t="shared" ref="K17:K81" ca="1" si="2">+G17+I17-H17-J17</f>
        <v>625111</v>
      </c>
      <c r="L17" s="5">
        <v>0</v>
      </c>
      <c r="M17" s="5">
        <f t="shared" ca="1" si="0"/>
        <v>625111</v>
      </c>
      <c r="N17" s="5">
        <f t="shared" si="1"/>
        <v>0</v>
      </c>
      <c r="O17" s="5">
        <v>0</v>
      </c>
      <c r="P17" s="5">
        <v>0</v>
      </c>
    </row>
    <row r="18" spans="1:16" x14ac:dyDescent="0.2">
      <c r="A18" s="26" t="s">
        <v>29</v>
      </c>
      <c r="B18" s="27"/>
      <c r="C18" s="28" t="s">
        <v>30</v>
      </c>
      <c r="D18" s="29"/>
      <c r="E18" s="29"/>
      <c r="F18" s="27"/>
      <c r="G18" s="5">
        <f ca="1">SUMIF('2021'!$A$14:$B$547,Consolidado!A18,'2021'!$Q$14:$Q$547)</f>
        <v>167484860</v>
      </c>
      <c r="H18" s="5">
        <f ca="1">SUMIF('2021'!$A$14:$B$547,Consolidado!A18,'2021'!$S$14:$S$547)</f>
        <v>0</v>
      </c>
      <c r="I18" s="5">
        <f ca="1">+SUMIF('2022'!$A$14:$B$517,Consolidado!A18,'2022'!$G$14:$G$517)</f>
        <v>14952215801</v>
      </c>
      <c r="J18" s="5">
        <f ca="1">SUMIF('2022'!$A$14:$B$517,Consolidado!A18,'2022'!$I$14:$I$517)</f>
        <v>13873473997</v>
      </c>
      <c r="K18" s="5">
        <f t="shared" ca="1" si="2"/>
        <v>1246226664</v>
      </c>
      <c r="L18" s="5"/>
      <c r="M18" s="5">
        <f t="shared" ca="1" si="0"/>
        <v>1246226664</v>
      </c>
      <c r="N18" s="5">
        <f t="shared" si="1"/>
        <v>0</v>
      </c>
      <c r="O18" s="5">
        <v>0</v>
      </c>
      <c r="P18" s="5">
        <v>0</v>
      </c>
    </row>
    <row r="19" spans="1:16" x14ac:dyDescent="0.2">
      <c r="A19" s="26" t="s">
        <v>31</v>
      </c>
      <c r="B19" s="27"/>
      <c r="C19" s="28" t="s">
        <v>32</v>
      </c>
      <c r="D19" s="29"/>
      <c r="E19" s="29"/>
      <c r="F19" s="27"/>
      <c r="G19" s="5">
        <f ca="1">SUMIF('2021'!$A$14:$B$547,Consolidado!A19,'2021'!$Q$14:$Q$547)</f>
        <v>0</v>
      </c>
      <c r="H19" s="5">
        <f ca="1">SUMIF('2021'!$A$14:$B$547,Consolidado!A19,'2021'!$S$14:$S$547)</f>
        <v>121673648</v>
      </c>
      <c r="I19" s="5">
        <f ca="1">+SUMIF('2022'!$A$14:$B$517,Consolidado!A19,'2022'!$G$14:$G$517)</f>
        <v>16615350785</v>
      </c>
      <c r="J19" s="5">
        <f ca="1">SUMIF('2022'!$A$14:$B$517,Consolidado!A19,'2022'!$I$14:$I$517)</f>
        <v>16053737417</v>
      </c>
      <c r="K19" s="5">
        <f t="shared" ca="1" si="2"/>
        <v>439939720</v>
      </c>
      <c r="L19" s="5"/>
      <c r="M19" s="5">
        <f t="shared" ca="1" si="0"/>
        <v>439939720</v>
      </c>
      <c r="N19" s="5">
        <f t="shared" si="1"/>
        <v>0</v>
      </c>
      <c r="O19" s="5">
        <v>0</v>
      </c>
      <c r="P19" s="5">
        <v>0</v>
      </c>
    </row>
    <row r="20" spans="1:16" x14ac:dyDescent="0.2">
      <c r="A20" s="26" t="s">
        <v>33</v>
      </c>
      <c r="B20" s="27"/>
      <c r="C20" s="28" t="s">
        <v>34</v>
      </c>
      <c r="D20" s="29"/>
      <c r="E20" s="29"/>
      <c r="F20" s="27"/>
      <c r="G20" s="5">
        <f ca="1">SUMIF('2021'!$A$14:$B$547,Consolidado!A20,'2021'!$Q$14:$Q$547)</f>
        <v>0</v>
      </c>
      <c r="H20" s="5">
        <f ca="1">SUMIF('2021'!$A$14:$B$547,Consolidado!A20,'2021'!$S$14:$S$547)</f>
        <v>430593549</v>
      </c>
      <c r="I20" s="5">
        <f ca="1">+SUMIF('2022'!$A$14:$B$517,Consolidado!A20,'2022'!$G$14:$G$517)</f>
        <v>5479791840</v>
      </c>
      <c r="J20" s="5">
        <f ca="1">SUMIF('2022'!$A$14:$B$517,Consolidado!A20,'2022'!$I$14:$I$517)</f>
        <v>5389604741</v>
      </c>
      <c r="K20" s="5"/>
      <c r="L20" s="5">
        <f ca="1">+H20+J20-G20-I20</f>
        <v>340406450</v>
      </c>
      <c r="M20" s="5">
        <f t="shared" si="0"/>
        <v>0</v>
      </c>
      <c r="N20" s="5">
        <f t="shared" ca="1" si="1"/>
        <v>340406450</v>
      </c>
      <c r="O20" s="5">
        <v>0</v>
      </c>
      <c r="P20" s="5">
        <v>0</v>
      </c>
    </row>
    <row r="21" spans="1:16" x14ac:dyDescent="0.2">
      <c r="A21" s="26" t="s">
        <v>35</v>
      </c>
      <c r="B21" s="27"/>
      <c r="C21" s="28" t="s">
        <v>36</v>
      </c>
      <c r="D21" s="29"/>
      <c r="E21" s="29"/>
      <c r="F21" s="27"/>
      <c r="G21" s="5">
        <f ca="1">SUMIF('2021'!$A$14:$B$547,Consolidado!A21,'2021'!$Q$14:$Q$547)</f>
        <v>293621683</v>
      </c>
      <c r="H21" s="5">
        <f ca="1">SUMIF('2021'!$A$14:$B$547,Consolidado!A21,'2021'!$S$14:$S$547)</f>
        <v>0</v>
      </c>
      <c r="I21" s="5">
        <f ca="1">+SUMIF('2022'!$A$14:$B$517,Consolidado!A21,'2022'!$G$14:$G$517)</f>
        <v>1607772072</v>
      </c>
      <c r="J21" s="5">
        <f ca="1">SUMIF('2022'!$A$14:$B$517,Consolidado!A21,'2022'!$I$14:$I$517)</f>
        <v>1310979497</v>
      </c>
      <c r="K21" s="5">
        <f t="shared" ca="1" si="2"/>
        <v>590414258</v>
      </c>
      <c r="L21" s="5"/>
      <c r="M21" s="5">
        <f t="shared" ca="1" si="0"/>
        <v>590414258</v>
      </c>
      <c r="N21" s="5">
        <f t="shared" si="1"/>
        <v>0</v>
      </c>
      <c r="O21" s="5">
        <v>0</v>
      </c>
      <c r="P21" s="5">
        <v>0</v>
      </c>
    </row>
    <row r="22" spans="1:16" x14ac:dyDescent="0.2">
      <c r="A22" s="26" t="s">
        <v>37</v>
      </c>
      <c r="B22" s="27"/>
      <c r="C22" s="28" t="s">
        <v>38</v>
      </c>
      <c r="D22" s="29"/>
      <c r="E22" s="29"/>
      <c r="F22" s="27"/>
      <c r="G22" s="5">
        <f ca="1">SUMIF('2021'!$A$14:$B$547,Consolidado!A22,'2021'!$Q$14:$Q$547)</f>
        <v>41172303</v>
      </c>
      <c r="H22" s="5">
        <f ca="1">SUMIF('2021'!$A$14:$B$547,Consolidado!A22,'2021'!$S$14:$S$547)</f>
        <v>0</v>
      </c>
      <c r="I22" s="5">
        <f ca="1">+SUMIF('2022'!$A$14:$B$517,Consolidado!A22,'2022'!$G$14:$G$517)</f>
        <v>12759257</v>
      </c>
      <c r="J22" s="5">
        <f ca="1">SUMIF('2022'!$A$14:$B$517,Consolidado!A22,'2022'!$I$14:$I$517)</f>
        <v>0</v>
      </c>
      <c r="K22" s="5">
        <f t="shared" ca="1" si="2"/>
        <v>53931560</v>
      </c>
      <c r="L22" s="5"/>
      <c r="M22" s="5">
        <f t="shared" ca="1" si="0"/>
        <v>53931560</v>
      </c>
      <c r="N22" s="5">
        <f t="shared" si="1"/>
        <v>0</v>
      </c>
      <c r="O22" s="5">
        <v>0</v>
      </c>
      <c r="P22" s="5">
        <v>0</v>
      </c>
    </row>
    <row r="23" spans="1:16" x14ac:dyDescent="0.2">
      <c r="A23" s="26" t="s">
        <v>1265</v>
      </c>
      <c r="B23" s="27"/>
      <c r="C23" s="28" t="s">
        <v>1264</v>
      </c>
      <c r="D23" s="29"/>
      <c r="E23" s="29"/>
      <c r="F23" s="27"/>
      <c r="G23" s="5">
        <f ca="1">SUMIF('2021'!$A$14:$B$547,Consolidado!A23,'2021'!$Q$14:$Q$547)</f>
        <v>0</v>
      </c>
      <c r="H23" s="5">
        <f ca="1">SUMIF('2021'!$A$14:$B$547,Consolidado!A23,'2021'!$S$14:$S$547)</f>
        <v>0</v>
      </c>
      <c r="I23" s="5">
        <f ca="1">+SUMIF('2022'!$A$14:$B$517,Consolidado!A23,'2022'!$G$14:$G$517)</f>
        <v>0</v>
      </c>
      <c r="J23" s="5">
        <f ca="1">SUMIF('2022'!$A$14:$B$517,Consolidado!A23,'2022'!$I$14:$I$517)</f>
        <v>0</v>
      </c>
      <c r="K23" s="5">
        <f t="shared" ca="1" si="2"/>
        <v>0</v>
      </c>
      <c r="L23" s="5">
        <f ca="1">+H23+J23-G23-I23</f>
        <v>0</v>
      </c>
      <c r="M23" s="5">
        <f t="shared" ca="1" si="0"/>
        <v>0</v>
      </c>
      <c r="N23" s="5">
        <f t="shared" ca="1" si="1"/>
        <v>0</v>
      </c>
      <c r="O23" s="5">
        <v>0</v>
      </c>
      <c r="P23" s="5">
        <v>0</v>
      </c>
    </row>
    <row r="24" spans="1:16" x14ac:dyDescent="0.2">
      <c r="A24" s="26" t="s">
        <v>39</v>
      </c>
      <c r="B24" s="27"/>
      <c r="C24" s="28" t="s">
        <v>40</v>
      </c>
      <c r="D24" s="29"/>
      <c r="E24" s="29"/>
      <c r="F24" s="27"/>
      <c r="G24" s="5">
        <f ca="1">SUMIF('2021'!$A$14:$B$547,Consolidado!A24,'2021'!$Q$14:$Q$547)</f>
        <v>50549650</v>
      </c>
      <c r="H24" s="5">
        <f ca="1">SUMIF('2021'!$A$14:$B$547,Consolidado!A24,'2021'!$S$14:$S$547)</f>
        <v>0</v>
      </c>
      <c r="I24" s="5">
        <f ca="1">+SUMIF('2022'!$A$14:$B$517,Consolidado!A24,'2022'!$G$14:$G$517)</f>
        <v>103876921</v>
      </c>
      <c r="J24" s="5">
        <f ca="1">SUMIF('2022'!$A$14:$B$517,Consolidado!A24,'2022'!$I$14:$I$517)</f>
        <v>114159217</v>
      </c>
      <c r="K24" s="5">
        <f t="shared" ca="1" si="2"/>
        <v>40267354</v>
      </c>
      <c r="L24" s="5"/>
      <c r="M24" s="5">
        <f t="shared" ca="1" si="0"/>
        <v>40267354</v>
      </c>
      <c r="N24" s="5">
        <f t="shared" si="1"/>
        <v>0</v>
      </c>
      <c r="O24" s="5">
        <v>0</v>
      </c>
      <c r="P24" s="5">
        <v>0</v>
      </c>
    </row>
    <row r="25" spans="1:16" x14ac:dyDescent="0.2">
      <c r="A25" s="26" t="s">
        <v>1263</v>
      </c>
      <c r="B25" s="27"/>
      <c r="C25" s="28" t="s">
        <v>1262</v>
      </c>
      <c r="D25" s="29"/>
      <c r="E25" s="29"/>
      <c r="F25" s="27"/>
      <c r="G25" s="5">
        <f ca="1">SUMIF('2021'!$A$14:$B$547,Consolidado!A25,'2021'!$Q$14:$Q$547)</f>
        <v>5066910</v>
      </c>
      <c r="H25" s="5">
        <f ca="1">SUMIF('2021'!$A$14:$B$547,Consolidado!A25,'2021'!$S$14:$S$547)</f>
        <v>0</v>
      </c>
      <c r="I25" s="5">
        <f ca="1">+SUMIF('2022'!$A$14:$B$517,Consolidado!A25,'2022'!$G$14:$G$517)</f>
        <v>0</v>
      </c>
      <c r="J25" s="5">
        <f ca="1">SUMIF('2022'!$A$14:$B$517,Consolidado!A25,'2022'!$I$14:$I$517)</f>
        <v>0</v>
      </c>
      <c r="K25" s="5">
        <f t="shared" ca="1" si="2"/>
        <v>5066910</v>
      </c>
      <c r="L25" s="5"/>
      <c r="M25" s="5">
        <f t="shared" ca="1" si="0"/>
        <v>5066910</v>
      </c>
      <c r="N25" s="5">
        <f t="shared" si="1"/>
        <v>0</v>
      </c>
      <c r="O25" s="5">
        <v>0</v>
      </c>
      <c r="P25" s="5">
        <v>0</v>
      </c>
    </row>
    <row r="26" spans="1:16" x14ac:dyDescent="0.2">
      <c r="A26" s="26" t="s">
        <v>41</v>
      </c>
      <c r="B26" s="27"/>
      <c r="C26" s="28" t="s">
        <v>1261</v>
      </c>
      <c r="D26" s="29"/>
      <c r="E26" s="29"/>
      <c r="F26" s="27"/>
      <c r="G26" s="5">
        <f ca="1">SUMIF('2021'!$A$14:$B$547,Consolidado!A26,'2021'!$Q$14:$Q$547)</f>
        <v>58748547</v>
      </c>
      <c r="H26" s="5">
        <f ca="1">SUMIF('2021'!$A$14:$B$547,Consolidado!A26,'2021'!$S$14:$S$547)</f>
        <v>0</v>
      </c>
      <c r="I26" s="5">
        <f ca="1">+SUMIF('2022'!$A$14:$B$517,Consolidado!A26,'2022'!$G$14:$G$517)</f>
        <v>65583248</v>
      </c>
      <c r="J26" s="5">
        <f ca="1">SUMIF('2022'!$A$14:$B$517,Consolidado!A26,'2022'!$I$14:$I$517)</f>
        <v>89716920</v>
      </c>
      <c r="K26" s="5">
        <f t="shared" ca="1" si="2"/>
        <v>34614875</v>
      </c>
      <c r="L26" s="5"/>
      <c r="M26" s="5">
        <f t="shared" ca="1" si="0"/>
        <v>34614875</v>
      </c>
      <c r="N26" s="5">
        <f t="shared" si="1"/>
        <v>0</v>
      </c>
      <c r="O26" s="5">
        <v>0</v>
      </c>
      <c r="P26" s="5">
        <v>0</v>
      </c>
    </row>
    <row r="27" spans="1:16" x14ac:dyDescent="0.2">
      <c r="A27" s="26" t="s">
        <v>43</v>
      </c>
      <c r="B27" s="27"/>
      <c r="C27" s="28" t="s">
        <v>44</v>
      </c>
      <c r="D27" s="29"/>
      <c r="E27" s="29"/>
      <c r="F27" s="27"/>
      <c r="G27" s="5">
        <f ca="1">SUMIF('2021'!$A$14:$B$547,Consolidado!A27,'2021'!$Q$14:$Q$547)</f>
        <v>3916473</v>
      </c>
      <c r="H27" s="5">
        <f ca="1">SUMIF('2021'!$A$14:$B$547,Consolidado!A27,'2021'!$S$14:$S$547)</f>
        <v>0</v>
      </c>
      <c r="I27" s="5">
        <f ca="1">+SUMIF('2022'!$A$14:$B$517,Consolidado!A27,'2022'!$G$14:$G$517)</f>
        <v>1969750776</v>
      </c>
      <c r="J27" s="5">
        <f ca="1">SUMIF('2022'!$A$14:$B$517,Consolidado!A27,'2022'!$I$14:$I$517)</f>
        <v>1881148607</v>
      </c>
      <c r="K27" s="5">
        <f t="shared" ca="1" si="2"/>
        <v>92518642</v>
      </c>
      <c r="L27" s="5">
        <v>0</v>
      </c>
      <c r="M27" s="5">
        <f t="shared" ca="1" si="0"/>
        <v>92518642</v>
      </c>
      <c r="N27" s="5">
        <f t="shared" si="1"/>
        <v>0</v>
      </c>
      <c r="O27" s="5">
        <v>0</v>
      </c>
      <c r="P27" s="5">
        <v>0</v>
      </c>
    </row>
    <row r="28" spans="1:16" x14ac:dyDescent="0.2">
      <c r="A28" s="26" t="s">
        <v>1260</v>
      </c>
      <c r="B28" s="27"/>
      <c r="C28" s="28" t="s">
        <v>1259</v>
      </c>
      <c r="D28" s="29"/>
      <c r="E28" s="29"/>
      <c r="F28" s="27"/>
      <c r="G28" s="5">
        <f ca="1">SUMIF('2021'!$A$14:$B$547,Consolidado!A28,'2021'!$Q$14:$Q$547)</f>
        <v>213189</v>
      </c>
      <c r="H28" s="5">
        <f ca="1">SUMIF('2021'!$A$14:$B$547,Consolidado!A28,'2021'!$S$14:$S$547)</f>
        <v>0</v>
      </c>
      <c r="I28" s="5">
        <f ca="1">+SUMIF('2022'!$A$14:$B$517,Consolidado!A28,'2022'!$G$14:$G$517)</f>
        <v>0</v>
      </c>
      <c r="J28" s="5">
        <f ca="1">SUMIF('2022'!$A$14:$B$517,Consolidado!A28,'2022'!$I$14:$I$517)</f>
        <v>0</v>
      </c>
      <c r="K28" s="5">
        <f t="shared" ca="1" si="2"/>
        <v>213189</v>
      </c>
      <c r="L28" s="5"/>
      <c r="M28" s="5">
        <f t="shared" ca="1" si="0"/>
        <v>213189</v>
      </c>
      <c r="N28" s="5">
        <f t="shared" si="1"/>
        <v>0</v>
      </c>
      <c r="O28" s="5">
        <v>0</v>
      </c>
      <c r="P28" s="5">
        <v>0</v>
      </c>
    </row>
    <row r="29" spans="1:16" x14ac:dyDescent="0.2">
      <c r="A29" s="26" t="s">
        <v>45</v>
      </c>
      <c r="B29" s="27"/>
      <c r="C29" s="28" t="s">
        <v>46</v>
      </c>
      <c r="D29" s="29"/>
      <c r="E29" s="29"/>
      <c r="F29" s="27"/>
      <c r="G29" s="5">
        <f ca="1">SUMIF('2021'!$A$14:$B$547,Consolidado!A29,'2021'!$Q$14:$Q$547)</f>
        <v>53176906</v>
      </c>
      <c r="H29" s="5">
        <f ca="1">SUMIF('2021'!$A$14:$B$547,Consolidado!A29,'2021'!$S$14:$S$547)</f>
        <v>0</v>
      </c>
      <c r="I29" s="5">
        <f ca="1">+SUMIF('2022'!$A$14:$B$517,Consolidado!A29,'2022'!$G$14:$G$517)</f>
        <v>146130680</v>
      </c>
      <c r="J29" s="5">
        <f ca="1">SUMIF('2022'!$A$14:$B$517,Consolidado!A29,'2022'!$I$14:$I$517)</f>
        <v>187069225</v>
      </c>
      <c r="K29" s="5">
        <f t="shared" ca="1" si="2"/>
        <v>12238361</v>
      </c>
      <c r="L29" s="5">
        <v>0</v>
      </c>
      <c r="M29" s="5">
        <f t="shared" ca="1" si="0"/>
        <v>12238361</v>
      </c>
      <c r="N29" s="5">
        <f t="shared" si="1"/>
        <v>0</v>
      </c>
      <c r="O29" s="5">
        <v>0</v>
      </c>
      <c r="P29" s="5">
        <v>0</v>
      </c>
    </row>
    <row r="30" spans="1:16" x14ac:dyDescent="0.2">
      <c r="A30" s="26" t="s">
        <v>47</v>
      </c>
      <c r="B30" s="27"/>
      <c r="C30" s="28" t="s">
        <v>48</v>
      </c>
      <c r="D30" s="29"/>
      <c r="E30" s="29"/>
      <c r="F30" s="27"/>
      <c r="G30" s="5">
        <f ca="1">SUMIF('2021'!$A$14:$B$547,Consolidado!A30,'2021'!$Q$14:$Q$547)</f>
        <v>17297501</v>
      </c>
      <c r="H30" s="5">
        <f ca="1">SUMIF('2021'!$A$14:$B$547,Consolidado!A30,'2021'!$S$14:$S$547)</f>
        <v>0</v>
      </c>
      <c r="I30" s="5">
        <f ca="1">+SUMIF('2022'!$A$14:$B$517,Consolidado!A30,'2022'!$G$14:$G$517)</f>
        <v>319910324</v>
      </c>
      <c r="J30" s="5">
        <f ca="1">SUMIF('2022'!$A$14:$B$517,Consolidado!A30,'2022'!$I$14:$I$517)</f>
        <v>359280350</v>
      </c>
      <c r="K30" s="5"/>
      <c r="L30" s="5">
        <f ca="1">+H30+J30-G30-I30</f>
        <v>22072525</v>
      </c>
      <c r="M30" s="5">
        <f t="shared" si="0"/>
        <v>0</v>
      </c>
      <c r="N30" s="5">
        <f t="shared" ca="1" si="1"/>
        <v>22072525</v>
      </c>
      <c r="O30" s="5">
        <v>0</v>
      </c>
      <c r="P30" s="5">
        <v>0</v>
      </c>
    </row>
    <row r="31" spans="1:16" x14ac:dyDescent="0.2">
      <c r="A31" s="26" t="s">
        <v>49</v>
      </c>
      <c r="B31" s="27"/>
      <c r="C31" s="28" t="s">
        <v>50</v>
      </c>
      <c r="D31" s="29"/>
      <c r="E31" s="29"/>
      <c r="F31" s="27"/>
      <c r="G31" s="5">
        <f ca="1">SUMIF('2021'!$A$14:$B$547,Consolidado!A31,'2021'!$Q$14:$Q$547)</f>
        <v>0</v>
      </c>
      <c r="H31" s="5">
        <f ca="1">SUMIF('2021'!$A$14:$B$547,Consolidado!A31,'2021'!$S$14:$S$547)</f>
        <v>10549867</v>
      </c>
      <c r="I31" s="5">
        <f ca="1">+SUMIF('2022'!$A$14:$B$517,Consolidado!A31,'2022'!$G$14:$G$517)</f>
        <v>514731398</v>
      </c>
      <c r="J31" s="5">
        <f ca="1">SUMIF('2022'!$A$14:$B$517,Consolidado!A31,'2022'!$I$14:$I$517)</f>
        <v>158521592</v>
      </c>
      <c r="K31" s="5">
        <f t="shared" ca="1" si="2"/>
        <v>345659939</v>
      </c>
      <c r="L31" s="5"/>
      <c r="M31" s="5">
        <f t="shared" ca="1" si="0"/>
        <v>345659939</v>
      </c>
      <c r="N31" s="5">
        <f t="shared" si="1"/>
        <v>0</v>
      </c>
      <c r="O31" s="5">
        <v>0</v>
      </c>
      <c r="P31" s="5">
        <v>0</v>
      </c>
    </row>
    <row r="32" spans="1:16" x14ac:dyDescent="0.2">
      <c r="A32" s="26" t="s">
        <v>51</v>
      </c>
      <c r="B32" s="27"/>
      <c r="C32" s="28" t="s">
        <v>52</v>
      </c>
      <c r="D32" s="29"/>
      <c r="E32" s="29"/>
      <c r="F32" s="27"/>
      <c r="G32" s="5">
        <f ca="1">SUMIF('2021'!$A$14:$B$547,Consolidado!A32,'2021'!$Q$14:$Q$547)</f>
        <v>315156676</v>
      </c>
      <c r="H32" s="5">
        <f ca="1">SUMIF('2021'!$A$14:$B$547,Consolidado!A32,'2021'!$S$14:$S$547)</f>
        <v>0</v>
      </c>
      <c r="I32" s="5">
        <f ca="1">+SUMIF('2022'!$A$14:$B$517,Consolidado!A32,'2022'!$G$14:$G$517)</f>
        <v>439523566</v>
      </c>
      <c r="J32" s="5">
        <f ca="1">SUMIF('2022'!$A$14:$B$517,Consolidado!A32,'2022'!$I$14:$I$517)</f>
        <v>740573935</v>
      </c>
      <c r="K32" s="5">
        <f t="shared" ca="1" si="2"/>
        <v>14106307</v>
      </c>
      <c r="L32" s="5">
        <v>0</v>
      </c>
      <c r="M32" s="5">
        <f t="shared" ca="1" si="0"/>
        <v>14106307</v>
      </c>
      <c r="N32" s="5">
        <f t="shared" si="1"/>
        <v>0</v>
      </c>
      <c r="O32" s="5">
        <v>0</v>
      </c>
      <c r="P32" s="5">
        <v>0</v>
      </c>
    </row>
    <row r="33" spans="1:16" x14ac:dyDescent="0.2">
      <c r="A33" s="26" t="s">
        <v>53</v>
      </c>
      <c r="B33" s="27"/>
      <c r="C33" s="28" t="s">
        <v>54</v>
      </c>
      <c r="D33" s="29"/>
      <c r="E33" s="29"/>
      <c r="F33" s="27"/>
      <c r="G33" s="5">
        <f ca="1">SUMIF('2021'!$A$14:$B$547,Consolidado!A33,'2021'!$Q$14:$Q$547)</f>
        <v>33873781</v>
      </c>
      <c r="H33" s="5">
        <f ca="1">SUMIF('2021'!$A$14:$B$547,Consolidado!A33,'2021'!$S$14:$S$547)</f>
        <v>0</v>
      </c>
      <c r="I33" s="5">
        <f ca="1">+SUMIF('2022'!$A$14:$B$517,Consolidado!A33,'2022'!$G$14:$G$517)</f>
        <v>74573691</v>
      </c>
      <c r="J33" s="5">
        <f ca="1">SUMIF('2022'!$A$14:$B$517,Consolidado!A33,'2022'!$I$14:$I$517)</f>
        <v>67212481</v>
      </c>
      <c r="K33" s="5">
        <f t="shared" ca="1" si="2"/>
        <v>41234991</v>
      </c>
      <c r="L33" s="5"/>
      <c r="M33" s="5">
        <f t="shared" ca="1" si="0"/>
        <v>41234991</v>
      </c>
      <c r="N33" s="5">
        <f t="shared" si="1"/>
        <v>0</v>
      </c>
      <c r="O33" s="5">
        <v>0</v>
      </c>
      <c r="P33" s="5">
        <v>0</v>
      </c>
    </row>
    <row r="34" spans="1:16" x14ac:dyDescent="0.2">
      <c r="A34" s="26" t="s">
        <v>55</v>
      </c>
      <c r="B34" s="27"/>
      <c r="C34" s="28" t="s">
        <v>56</v>
      </c>
      <c r="D34" s="29"/>
      <c r="E34" s="29"/>
      <c r="F34" s="27"/>
      <c r="G34" s="5">
        <f ca="1">SUMIF('2021'!$A$14:$B$547,Consolidado!A34,'2021'!$Q$14:$Q$547)</f>
        <v>17407878</v>
      </c>
      <c r="H34" s="5">
        <f ca="1">SUMIF('2021'!$A$14:$B$547,Consolidado!A34,'2021'!$S$14:$S$547)</f>
        <v>0</v>
      </c>
      <c r="I34" s="5">
        <f ca="1">+SUMIF('2022'!$A$14:$B$517,Consolidado!A34,'2022'!$G$14:$G$517)</f>
        <v>1025190828</v>
      </c>
      <c r="J34" s="5">
        <f ca="1">SUMIF('2022'!$A$14:$B$517,Consolidado!A34,'2022'!$I$14:$I$517)</f>
        <v>799289853</v>
      </c>
      <c r="K34" s="5">
        <f t="shared" ca="1" si="2"/>
        <v>243308853</v>
      </c>
      <c r="L34" s="5"/>
      <c r="M34" s="5">
        <f t="shared" ca="1" si="0"/>
        <v>243308853</v>
      </c>
      <c r="N34" s="5">
        <f t="shared" si="1"/>
        <v>0</v>
      </c>
      <c r="O34" s="5">
        <v>0</v>
      </c>
      <c r="P34" s="5">
        <v>0</v>
      </c>
    </row>
    <row r="35" spans="1:16" x14ac:dyDescent="0.2">
      <c r="A35" s="26" t="s">
        <v>57</v>
      </c>
      <c r="B35" s="27"/>
      <c r="C35" s="28" t="s">
        <v>58</v>
      </c>
      <c r="D35" s="29"/>
      <c r="E35" s="29"/>
      <c r="F35" s="27"/>
      <c r="G35" s="5">
        <f ca="1">SUMIF('2021'!$A$14:$B$547,Consolidado!A35,'2021'!$Q$14:$Q$547)</f>
        <v>1573641</v>
      </c>
      <c r="H35" s="5">
        <f ca="1">SUMIF('2021'!$A$14:$B$547,Consolidado!A35,'2021'!$S$14:$S$547)</f>
        <v>0</v>
      </c>
      <c r="I35" s="5">
        <f ca="1">+SUMIF('2022'!$A$14:$B$517,Consolidado!A35,'2022'!$G$14:$G$517)</f>
        <v>6003818</v>
      </c>
      <c r="J35" s="5">
        <f ca="1">SUMIF('2022'!$A$14:$B$517,Consolidado!A35,'2022'!$I$14:$I$517)</f>
        <v>8642244</v>
      </c>
      <c r="K35" s="5">
        <v>0</v>
      </c>
      <c r="L35" s="5">
        <f ca="1">+H35+J35-G35-I35</f>
        <v>1064785</v>
      </c>
      <c r="M35" s="5">
        <f t="shared" si="0"/>
        <v>0</v>
      </c>
      <c r="N35" s="5">
        <f t="shared" ca="1" si="1"/>
        <v>1064785</v>
      </c>
      <c r="O35" s="5">
        <v>0</v>
      </c>
      <c r="P35" s="5">
        <v>0</v>
      </c>
    </row>
    <row r="36" spans="1:16" x14ac:dyDescent="0.2">
      <c r="A36" s="26" t="s">
        <v>1258</v>
      </c>
      <c r="B36" s="27"/>
      <c r="C36" s="28" t="s">
        <v>1257</v>
      </c>
      <c r="D36" s="29"/>
      <c r="E36" s="29"/>
      <c r="F36" s="27"/>
      <c r="G36" s="5">
        <f ca="1">SUMIF('2021'!$A$14:$B$547,Consolidado!A36,'2021'!$Q$14:$Q$547)</f>
        <v>1215419</v>
      </c>
      <c r="H36" s="5">
        <f ca="1">SUMIF('2021'!$A$14:$B$547,Consolidado!A36,'2021'!$S$14:$S$547)</f>
        <v>0</v>
      </c>
      <c r="I36" s="5">
        <f ca="1">+SUMIF('2022'!$A$14:$B$517,Consolidado!A36,'2022'!$G$14:$G$517)</f>
        <v>0</v>
      </c>
      <c r="J36" s="5">
        <f ca="1">SUMIF('2022'!$A$14:$B$517,Consolidado!A36,'2022'!$I$14:$I$517)</f>
        <v>0</v>
      </c>
      <c r="K36" s="5">
        <f t="shared" ca="1" si="2"/>
        <v>1215419</v>
      </c>
      <c r="L36" s="5"/>
      <c r="M36" s="5">
        <f t="shared" ca="1" si="0"/>
        <v>1215419</v>
      </c>
      <c r="N36" s="5">
        <f t="shared" si="1"/>
        <v>0</v>
      </c>
      <c r="O36" s="5">
        <v>0</v>
      </c>
      <c r="P36" s="5">
        <v>0</v>
      </c>
    </row>
    <row r="37" spans="1:16" x14ac:dyDescent="0.2">
      <c r="A37" s="26" t="s">
        <v>59</v>
      </c>
      <c r="B37" s="27"/>
      <c r="C37" s="28" t="s">
        <v>60</v>
      </c>
      <c r="D37" s="29"/>
      <c r="E37" s="29"/>
      <c r="F37" s="27"/>
      <c r="G37" s="5">
        <f ca="1">SUMIF('2021'!$A$14:$B$547,Consolidado!A37,'2021'!$Q$14:$Q$547)</f>
        <v>282388165</v>
      </c>
      <c r="H37" s="5">
        <f ca="1">SUMIF('2021'!$A$14:$B$547,Consolidado!A37,'2021'!$S$14:$S$547)</f>
        <v>0</v>
      </c>
      <c r="I37" s="5">
        <f ca="1">+SUMIF('2022'!$A$14:$B$517,Consolidado!A37,'2022'!$G$14:$G$517)</f>
        <v>735516543</v>
      </c>
      <c r="J37" s="5">
        <f ca="1">SUMIF('2022'!$A$14:$B$517,Consolidado!A37,'2022'!$I$14:$I$517)</f>
        <v>503510264</v>
      </c>
      <c r="K37" s="5">
        <f t="shared" ca="1" si="2"/>
        <v>514394444</v>
      </c>
      <c r="L37" s="5"/>
      <c r="M37" s="5">
        <f t="shared" ca="1" si="0"/>
        <v>514394444</v>
      </c>
      <c r="N37" s="5">
        <f t="shared" si="1"/>
        <v>0</v>
      </c>
      <c r="O37" s="5">
        <v>0</v>
      </c>
      <c r="P37" s="5">
        <v>0</v>
      </c>
    </row>
    <row r="38" spans="1:16" x14ac:dyDescent="0.2">
      <c r="A38" s="26" t="s">
        <v>61</v>
      </c>
      <c r="B38" s="27"/>
      <c r="C38" s="28" t="s">
        <v>62</v>
      </c>
      <c r="D38" s="29"/>
      <c r="E38" s="29"/>
      <c r="F38" s="27"/>
      <c r="G38" s="5">
        <f ca="1">SUMIF('2021'!$A$14:$B$547,Consolidado!A38,'2021'!$Q$14:$Q$547)</f>
        <v>693376493</v>
      </c>
      <c r="H38" s="5">
        <f ca="1">SUMIF('2021'!$A$14:$B$547,Consolidado!A38,'2021'!$S$14:$S$547)</f>
        <v>0</v>
      </c>
      <c r="I38" s="5">
        <f ca="1">+SUMIF('2022'!$A$14:$B$517,Consolidado!A38,'2022'!$G$14:$G$517)</f>
        <v>4860673438</v>
      </c>
      <c r="J38" s="5">
        <f ca="1">SUMIF('2022'!$A$14:$B$517,Consolidado!A38,'2022'!$I$14:$I$517)</f>
        <v>4240512071</v>
      </c>
      <c r="K38" s="5">
        <f t="shared" ca="1" si="2"/>
        <v>1313537860</v>
      </c>
      <c r="L38" s="5"/>
      <c r="M38" s="5">
        <f t="shared" ca="1" si="0"/>
        <v>1313537860</v>
      </c>
      <c r="N38" s="5">
        <f t="shared" si="1"/>
        <v>0</v>
      </c>
      <c r="O38" s="5">
        <v>0</v>
      </c>
      <c r="P38" s="5">
        <v>0</v>
      </c>
    </row>
    <row r="39" spans="1:16" x14ac:dyDescent="0.2">
      <c r="A39" s="26" t="s">
        <v>1256</v>
      </c>
      <c r="B39" s="27"/>
      <c r="C39" s="28" t="s">
        <v>1255</v>
      </c>
      <c r="D39" s="29"/>
      <c r="E39" s="29"/>
      <c r="F39" s="27"/>
      <c r="G39" s="5">
        <f ca="1">SUMIF('2021'!$A$14:$B$547,Consolidado!A39,'2021'!$Q$14:$Q$547)</f>
        <v>676725</v>
      </c>
      <c r="H39" s="5">
        <f ca="1">SUMIF('2021'!$A$14:$B$547,Consolidado!A39,'2021'!$S$14:$S$547)</f>
        <v>0</v>
      </c>
      <c r="I39" s="5">
        <f ca="1">+SUMIF('2022'!$A$14:$B$517,Consolidado!A39,'2022'!$G$14:$G$517)</f>
        <v>0</v>
      </c>
      <c r="J39" s="5">
        <f ca="1">SUMIF('2022'!$A$14:$B$517,Consolidado!A39,'2022'!$I$14:$I$517)</f>
        <v>0</v>
      </c>
      <c r="K39" s="5">
        <f t="shared" ca="1" si="2"/>
        <v>676725</v>
      </c>
      <c r="L39" s="5"/>
      <c r="M39" s="5">
        <f t="shared" ca="1" si="0"/>
        <v>676725</v>
      </c>
      <c r="N39" s="5">
        <f t="shared" si="1"/>
        <v>0</v>
      </c>
      <c r="O39" s="5">
        <v>0</v>
      </c>
      <c r="P39" s="5">
        <v>0</v>
      </c>
    </row>
    <row r="40" spans="1:16" x14ac:dyDescent="0.2">
      <c r="A40" s="26" t="s">
        <v>63</v>
      </c>
      <c r="B40" s="27"/>
      <c r="C40" s="28" t="s">
        <v>64</v>
      </c>
      <c r="D40" s="29"/>
      <c r="E40" s="29"/>
      <c r="F40" s="27"/>
      <c r="G40" s="5">
        <f ca="1">SUMIF('2021'!$A$14:$B$547,Consolidado!A40,'2021'!$Q$14:$Q$547)</f>
        <v>439649450</v>
      </c>
      <c r="H40" s="5">
        <f ca="1">SUMIF('2021'!$A$14:$B$547,Consolidado!A40,'2021'!$S$14:$S$547)</f>
        <v>0</v>
      </c>
      <c r="I40" s="5">
        <f ca="1">+SUMIF('2022'!$A$14:$B$517,Consolidado!A40,'2022'!$G$14:$G$517)</f>
        <v>638701683</v>
      </c>
      <c r="J40" s="5">
        <f ca="1">SUMIF('2022'!$A$14:$B$517,Consolidado!A40,'2022'!$I$14:$I$517)</f>
        <v>796243535</v>
      </c>
      <c r="K40" s="5">
        <f t="shared" ca="1" si="2"/>
        <v>282107598</v>
      </c>
      <c r="L40" s="5"/>
      <c r="M40" s="5">
        <f t="shared" ca="1" si="0"/>
        <v>282107598</v>
      </c>
      <c r="N40" s="5">
        <f t="shared" si="1"/>
        <v>0</v>
      </c>
      <c r="O40" s="5">
        <v>0</v>
      </c>
      <c r="P40" s="5">
        <v>0</v>
      </c>
    </row>
    <row r="41" spans="1:16" x14ac:dyDescent="0.2">
      <c r="A41" s="26" t="s">
        <v>65</v>
      </c>
      <c r="B41" s="27"/>
      <c r="C41" s="28" t="s">
        <v>66</v>
      </c>
      <c r="D41" s="29"/>
      <c r="E41" s="29"/>
      <c r="F41" s="27"/>
      <c r="G41" s="5">
        <f ca="1">SUMIF('2021'!$A$14:$B$547,Consolidado!A41,'2021'!$Q$14:$Q$547)</f>
        <v>85435261</v>
      </c>
      <c r="H41" s="5">
        <f ca="1">SUMIF('2021'!$A$14:$B$547,Consolidado!A41,'2021'!$S$14:$S$547)</f>
        <v>0</v>
      </c>
      <c r="I41" s="5">
        <f ca="1">+SUMIF('2022'!$A$14:$B$517,Consolidado!A41,'2022'!$G$14:$G$517)</f>
        <v>295795433</v>
      </c>
      <c r="J41" s="5">
        <f ca="1">SUMIF('2022'!$A$14:$B$517,Consolidado!A41,'2022'!$I$14:$I$517)</f>
        <v>340875619</v>
      </c>
      <c r="K41" s="5">
        <f t="shared" ca="1" si="2"/>
        <v>40355075</v>
      </c>
      <c r="L41" s="5"/>
      <c r="M41" s="5">
        <f t="shared" ca="1" si="0"/>
        <v>40355075</v>
      </c>
      <c r="N41" s="5">
        <f t="shared" si="1"/>
        <v>0</v>
      </c>
      <c r="O41" s="5">
        <v>0</v>
      </c>
      <c r="P41" s="5">
        <v>0</v>
      </c>
    </row>
    <row r="42" spans="1:16" x14ac:dyDescent="0.2">
      <c r="A42" s="26" t="s">
        <v>67</v>
      </c>
      <c r="B42" s="27"/>
      <c r="C42" s="28" t="s">
        <v>68</v>
      </c>
      <c r="D42" s="29"/>
      <c r="E42" s="29"/>
      <c r="F42" s="27"/>
      <c r="G42" s="5">
        <f ca="1">SUMIF('2021'!$A$14:$B$547,Consolidado!A42,'2021'!$Q$14:$Q$547)</f>
        <v>7668383</v>
      </c>
      <c r="H42" s="5">
        <f ca="1">SUMIF('2021'!$A$14:$B$547,Consolidado!A42,'2021'!$S$14:$S$547)</f>
        <v>0</v>
      </c>
      <c r="I42" s="5">
        <f ca="1">+SUMIF('2022'!$A$14:$B$517,Consolidado!A42,'2022'!$G$14:$G$517)</f>
        <v>218714392</v>
      </c>
      <c r="J42" s="5">
        <f ca="1">SUMIF('2022'!$A$14:$B$517,Consolidado!A42,'2022'!$I$14:$I$517)</f>
        <v>184445402</v>
      </c>
      <c r="K42" s="5">
        <f t="shared" ca="1" si="2"/>
        <v>41937373</v>
      </c>
      <c r="L42" s="5"/>
      <c r="M42" s="5">
        <f t="shared" ca="1" si="0"/>
        <v>41937373</v>
      </c>
      <c r="N42" s="5">
        <f t="shared" si="1"/>
        <v>0</v>
      </c>
      <c r="O42" s="5">
        <v>0</v>
      </c>
      <c r="P42" s="5">
        <v>0</v>
      </c>
    </row>
    <row r="43" spans="1:16" x14ac:dyDescent="0.2">
      <c r="A43" s="26" t="s">
        <v>69</v>
      </c>
      <c r="B43" s="27"/>
      <c r="C43" s="28" t="s">
        <v>70</v>
      </c>
      <c r="D43" s="29"/>
      <c r="E43" s="29"/>
      <c r="F43" s="27"/>
      <c r="G43" s="5">
        <f ca="1">SUMIF('2021'!$A$14:$B$547,Consolidado!A43,'2021'!$Q$14:$Q$547)</f>
        <v>17247769</v>
      </c>
      <c r="H43" s="5">
        <f ca="1">SUMIF('2021'!$A$14:$B$547,Consolidado!A43,'2021'!$S$14:$S$547)</f>
        <v>0</v>
      </c>
      <c r="I43" s="5">
        <f ca="1">+SUMIF('2022'!$A$14:$B$517,Consolidado!A43,'2022'!$G$14:$G$517)</f>
        <v>215103817</v>
      </c>
      <c r="J43" s="5">
        <f ca="1">SUMIF('2022'!$A$14:$B$517,Consolidado!A43,'2022'!$I$14:$I$517)</f>
        <v>289368014</v>
      </c>
      <c r="K43" s="5">
        <v>0</v>
      </c>
      <c r="L43" s="5">
        <f ca="1">+H43+J43-G43-I43</f>
        <v>57016428</v>
      </c>
      <c r="M43" s="5">
        <f t="shared" si="0"/>
        <v>0</v>
      </c>
      <c r="N43" s="5">
        <f t="shared" ca="1" si="1"/>
        <v>57016428</v>
      </c>
      <c r="O43" s="5">
        <v>0</v>
      </c>
      <c r="P43" s="5">
        <v>0</v>
      </c>
    </row>
    <row r="44" spans="1:16" x14ac:dyDescent="0.2">
      <c r="A44" s="26" t="s">
        <v>71</v>
      </c>
      <c r="B44" s="27"/>
      <c r="C44" s="28" t="s">
        <v>72</v>
      </c>
      <c r="D44" s="29"/>
      <c r="E44" s="29"/>
      <c r="F44" s="27"/>
      <c r="G44" s="5">
        <f ca="1">SUMIF('2021'!$A$14:$B$547,Consolidado!A44,'2021'!$Q$14:$Q$547)</f>
        <v>41271317</v>
      </c>
      <c r="H44" s="5">
        <f ca="1">SUMIF('2021'!$A$14:$B$547,Consolidado!A44,'2021'!$S$14:$S$547)</f>
        <v>0</v>
      </c>
      <c r="I44" s="5">
        <f ca="1">+SUMIF('2022'!$A$14:$B$517,Consolidado!A44,'2022'!$G$14:$G$517)</f>
        <v>70927640</v>
      </c>
      <c r="J44" s="5">
        <f ca="1">SUMIF('2022'!$A$14:$B$517,Consolidado!A44,'2022'!$I$14:$I$517)</f>
        <v>76130488</v>
      </c>
      <c r="K44" s="5">
        <f t="shared" ca="1" si="2"/>
        <v>36068469</v>
      </c>
      <c r="L44" s="5"/>
      <c r="M44" s="5">
        <f t="shared" ca="1" si="0"/>
        <v>36068469</v>
      </c>
      <c r="N44" s="5">
        <f t="shared" si="1"/>
        <v>0</v>
      </c>
      <c r="O44" s="5">
        <v>0</v>
      </c>
      <c r="P44" s="5">
        <v>0</v>
      </c>
    </row>
    <row r="45" spans="1:16" x14ac:dyDescent="0.2">
      <c r="A45" s="26" t="s">
        <v>73</v>
      </c>
      <c r="B45" s="27"/>
      <c r="C45" s="28" t="s">
        <v>1254</v>
      </c>
      <c r="D45" s="29"/>
      <c r="E45" s="29"/>
      <c r="F45" s="27"/>
      <c r="G45" s="5">
        <f ca="1">SUMIF('2021'!$A$14:$B$547,Consolidado!A45,'2021'!$Q$14:$Q$547)</f>
        <v>0</v>
      </c>
      <c r="H45" s="5">
        <f ca="1">SUMIF('2021'!$A$14:$B$547,Consolidado!A45,'2021'!$S$14:$S$547)</f>
        <v>0</v>
      </c>
      <c r="I45" s="5">
        <f ca="1">+SUMIF('2022'!$A$14:$B$517,Consolidado!A45,'2022'!$G$14:$G$517)</f>
        <v>146252288</v>
      </c>
      <c r="J45" s="5">
        <f ca="1">SUMIF('2022'!$A$14:$B$517,Consolidado!A45,'2022'!$I$14:$I$517)</f>
        <v>87617017</v>
      </c>
      <c r="K45" s="5">
        <f t="shared" ca="1" si="2"/>
        <v>58635271</v>
      </c>
      <c r="L45" s="5"/>
      <c r="M45" s="5">
        <f t="shared" ca="1" si="0"/>
        <v>58635271</v>
      </c>
      <c r="N45" s="5">
        <f t="shared" si="1"/>
        <v>0</v>
      </c>
      <c r="O45" s="5">
        <v>0</v>
      </c>
      <c r="P45" s="5">
        <v>0</v>
      </c>
    </row>
    <row r="46" spans="1:16" x14ac:dyDescent="0.2">
      <c r="A46" s="26" t="s">
        <v>1253</v>
      </c>
      <c r="B46" s="27"/>
      <c r="C46" s="28" t="s">
        <v>1252</v>
      </c>
      <c r="D46" s="29"/>
      <c r="E46" s="29"/>
      <c r="F46" s="27"/>
      <c r="G46" s="5">
        <f ca="1">SUMIF('2021'!$A$14:$B$547,Consolidado!A46,'2021'!$Q$14:$Q$547)</f>
        <v>18021730</v>
      </c>
      <c r="H46" s="5">
        <f ca="1">SUMIF('2021'!$A$14:$B$547,Consolidado!A46,'2021'!$S$14:$S$547)</f>
        <v>0</v>
      </c>
      <c r="I46" s="5">
        <f ca="1">+SUMIF('2022'!$A$14:$B$517,Consolidado!A46,'2022'!$G$14:$G$517)</f>
        <v>0</v>
      </c>
      <c r="J46" s="5">
        <f ca="1">SUMIF('2022'!$A$14:$B$517,Consolidado!A46,'2022'!$I$14:$I$517)</f>
        <v>0</v>
      </c>
      <c r="K46" s="5">
        <f t="shared" ca="1" si="2"/>
        <v>18021730</v>
      </c>
      <c r="L46" s="5"/>
      <c r="M46" s="5">
        <f t="shared" ca="1" si="0"/>
        <v>18021730</v>
      </c>
      <c r="N46" s="5">
        <f t="shared" si="1"/>
        <v>0</v>
      </c>
      <c r="O46" s="5">
        <v>0</v>
      </c>
      <c r="P46" s="5">
        <v>0</v>
      </c>
    </row>
    <row r="47" spans="1:16" x14ac:dyDescent="0.2">
      <c r="A47" s="26" t="s">
        <v>1251</v>
      </c>
      <c r="B47" s="27"/>
      <c r="C47" s="28" t="s">
        <v>1250</v>
      </c>
      <c r="D47" s="29"/>
      <c r="E47" s="29"/>
      <c r="F47" s="27"/>
      <c r="G47" s="5">
        <f ca="1">SUMIF('2021'!$A$14:$B$547,Consolidado!A47,'2021'!$Q$14:$Q$547)</f>
        <v>51271956</v>
      </c>
      <c r="H47" s="5">
        <f ca="1">SUMIF('2021'!$A$14:$B$547,Consolidado!A47,'2021'!$S$14:$S$547)</f>
        <v>0</v>
      </c>
      <c r="I47" s="5">
        <f ca="1">+SUMIF('2022'!$A$14:$B$517,Consolidado!A47,'2022'!$G$14:$G$517)</f>
        <v>0</v>
      </c>
      <c r="J47" s="5">
        <f ca="1">SUMIF('2022'!$A$14:$B$517,Consolidado!A47,'2022'!$I$14:$I$517)</f>
        <v>0</v>
      </c>
      <c r="K47" s="5">
        <f t="shared" ca="1" si="2"/>
        <v>51271956</v>
      </c>
      <c r="L47" s="5"/>
      <c r="M47" s="5">
        <f t="shared" ca="1" si="0"/>
        <v>51271956</v>
      </c>
      <c r="N47" s="5">
        <f t="shared" si="1"/>
        <v>0</v>
      </c>
      <c r="O47" s="5">
        <v>0</v>
      </c>
      <c r="P47" s="5">
        <v>0</v>
      </c>
    </row>
    <row r="48" spans="1:16" x14ac:dyDescent="0.2">
      <c r="A48" s="26" t="s">
        <v>1249</v>
      </c>
      <c r="B48" s="27"/>
      <c r="C48" s="28" t="s">
        <v>1248</v>
      </c>
      <c r="D48" s="29"/>
      <c r="E48" s="29"/>
      <c r="F48" s="27"/>
      <c r="G48" s="5">
        <f ca="1">SUMIF('2021'!$A$14:$B$547,Consolidado!A48,'2021'!$Q$14:$Q$547)</f>
        <v>644867</v>
      </c>
      <c r="H48" s="5">
        <f ca="1">SUMIF('2021'!$A$14:$B$547,Consolidado!A48,'2021'!$S$14:$S$547)</f>
        <v>0</v>
      </c>
      <c r="I48" s="5">
        <f ca="1">+SUMIF('2022'!$A$14:$B$517,Consolidado!A48,'2022'!$G$14:$G$517)</f>
        <v>0</v>
      </c>
      <c r="J48" s="5">
        <f ca="1">SUMIF('2022'!$A$14:$B$517,Consolidado!A48,'2022'!$I$14:$I$517)</f>
        <v>0</v>
      </c>
      <c r="K48" s="5">
        <f t="shared" ca="1" si="2"/>
        <v>644867</v>
      </c>
      <c r="L48" s="5"/>
      <c r="M48" s="5">
        <f t="shared" ca="1" si="0"/>
        <v>644867</v>
      </c>
      <c r="N48" s="5">
        <f t="shared" si="1"/>
        <v>0</v>
      </c>
      <c r="O48" s="5">
        <v>0</v>
      </c>
      <c r="P48" s="5">
        <v>0</v>
      </c>
    </row>
    <row r="49" spans="1:16" x14ac:dyDescent="0.2">
      <c r="A49" s="26" t="s">
        <v>1247</v>
      </c>
      <c r="B49" s="27"/>
      <c r="C49" s="28" t="s">
        <v>1246</v>
      </c>
      <c r="D49" s="29"/>
      <c r="E49" s="29"/>
      <c r="F49" s="27"/>
      <c r="G49" s="5">
        <f ca="1">SUMIF('2021'!$A$14:$B$547,Consolidado!A49,'2021'!$Q$14:$Q$547)</f>
        <v>6417873</v>
      </c>
      <c r="H49" s="5">
        <f ca="1">SUMIF('2021'!$A$14:$B$547,Consolidado!A49,'2021'!$S$14:$S$547)</f>
        <v>0</v>
      </c>
      <c r="I49" s="5">
        <f ca="1">+SUMIF('2022'!$A$14:$B$517,Consolidado!A49,'2022'!$G$14:$G$517)</f>
        <v>0</v>
      </c>
      <c r="J49" s="5">
        <f ca="1">SUMIF('2022'!$A$14:$B$517,Consolidado!A49,'2022'!$I$14:$I$517)</f>
        <v>0</v>
      </c>
      <c r="K49" s="5">
        <f t="shared" ca="1" si="2"/>
        <v>6417873</v>
      </c>
      <c r="L49" s="5"/>
      <c r="M49" s="5">
        <f t="shared" ca="1" si="0"/>
        <v>6417873</v>
      </c>
      <c r="N49" s="5">
        <f t="shared" si="1"/>
        <v>0</v>
      </c>
      <c r="O49" s="5">
        <v>0</v>
      </c>
      <c r="P49" s="5">
        <v>0</v>
      </c>
    </row>
    <row r="50" spans="1:16" ht="12.75" customHeight="1" x14ac:dyDescent="0.2">
      <c r="A50" s="36" t="s">
        <v>75</v>
      </c>
      <c r="B50" s="37"/>
      <c r="C50" s="38" t="s">
        <v>76</v>
      </c>
      <c r="D50" s="39"/>
      <c r="E50" s="39"/>
      <c r="F50" s="40"/>
      <c r="G50" s="5">
        <f ca="1">SUMIF('2021'!$A$14:$B$547,Consolidado!A50,'2021'!$Q$14:$Q$547)</f>
        <v>4235169</v>
      </c>
      <c r="H50" s="5">
        <f ca="1">SUMIF('2021'!$A$14:$B$547,Consolidado!A50,'2021'!$S$14:$S$547)</f>
        <v>0</v>
      </c>
      <c r="I50" s="5">
        <f ca="1">+SUMIF('2022'!$A$14:$B$517,Consolidado!A50,'2022'!$G$14:$G$517)</f>
        <v>11683356</v>
      </c>
      <c r="J50" s="5">
        <f ca="1">SUMIF('2022'!$A$14:$B$517,Consolidado!A50,'2022'!$I$14:$I$517)</f>
        <v>9265021</v>
      </c>
      <c r="K50" s="5">
        <f t="shared" ca="1" si="2"/>
        <v>6653504</v>
      </c>
      <c r="L50" s="5"/>
      <c r="M50" s="5">
        <f t="shared" ca="1" si="0"/>
        <v>6653504</v>
      </c>
      <c r="N50" s="5">
        <f t="shared" si="1"/>
        <v>0</v>
      </c>
      <c r="O50" s="5">
        <v>0</v>
      </c>
      <c r="P50" s="5">
        <v>0</v>
      </c>
    </row>
    <row r="51" spans="1:16" ht="12.75" customHeight="1" x14ac:dyDescent="0.2">
      <c r="A51" s="26" t="s">
        <v>77</v>
      </c>
      <c r="B51" s="27"/>
      <c r="C51" s="28" t="s">
        <v>78</v>
      </c>
      <c r="D51" s="29"/>
      <c r="E51" s="29"/>
      <c r="F51" s="27"/>
      <c r="G51" s="5">
        <f ca="1">SUMIF('2021'!$A$14:$B$547,Consolidado!A51,'2021'!$Q$14:$Q$547)</f>
        <v>0</v>
      </c>
      <c r="H51" s="5">
        <f ca="1">SUMIF('2021'!$A$14:$B$547,Consolidado!A51,'2021'!$S$14:$S$547)</f>
        <v>0</v>
      </c>
      <c r="I51" s="5">
        <f ca="1">+SUMIF('2022'!$A$14:$B$517,Consolidado!A51,'2022'!$G$14:$G$517)</f>
        <v>500000</v>
      </c>
      <c r="J51" s="5">
        <f ca="1">SUMIF('2022'!$A$14:$B$517,Consolidado!A51,'2022'!$I$14:$I$517)</f>
        <v>500869</v>
      </c>
      <c r="K51" s="5"/>
      <c r="L51" s="5">
        <f ca="1">+H51+J51-G51-I51</f>
        <v>869</v>
      </c>
      <c r="M51" s="5">
        <f t="shared" si="0"/>
        <v>0</v>
      </c>
      <c r="N51" s="5">
        <f t="shared" ca="1" si="1"/>
        <v>869</v>
      </c>
      <c r="O51" s="5"/>
      <c r="P51" s="5"/>
    </row>
    <row r="52" spans="1:16" ht="12.75" customHeight="1" x14ac:dyDescent="0.2">
      <c r="A52" s="36" t="s">
        <v>1245</v>
      </c>
      <c r="B52" s="37"/>
      <c r="C52" s="38" t="s">
        <v>1244</v>
      </c>
      <c r="D52" s="39"/>
      <c r="E52" s="39"/>
      <c r="F52" s="40"/>
      <c r="G52" s="5">
        <f ca="1">SUMIF('2021'!$A$14:$B$547,Consolidado!A52,'2021'!$Q$14:$Q$547)</f>
        <v>3630583</v>
      </c>
      <c r="H52" s="5">
        <f ca="1">SUMIF('2021'!$A$14:$B$547,Consolidado!A52,'2021'!$S$14:$S$547)</f>
        <v>0</v>
      </c>
      <c r="I52" s="5">
        <f ca="1">+SUMIF('2022'!$A$14:$B$517,Consolidado!A52,'2022'!$G$14:$G$517)</f>
        <v>0</v>
      </c>
      <c r="J52" s="5">
        <f ca="1">SUMIF('2022'!$A$14:$B$517,Consolidado!A52,'2022'!$I$14:$I$517)</f>
        <v>0</v>
      </c>
      <c r="K52" s="5">
        <f t="shared" ca="1" si="2"/>
        <v>3630583</v>
      </c>
      <c r="L52" s="5"/>
      <c r="M52" s="5">
        <f t="shared" ca="1" si="0"/>
        <v>3630583</v>
      </c>
      <c r="N52" s="5">
        <f t="shared" si="1"/>
        <v>0</v>
      </c>
      <c r="O52" s="5">
        <v>0</v>
      </c>
      <c r="P52" s="5">
        <v>0</v>
      </c>
    </row>
    <row r="53" spans="1:16" ht="12.75" customHeight="1" x14ac:dyDescent="0.2">
      <c r="A53" s="26" t="s">
        <v>79</v>
      </c>
      <c r="B53" s="27"/>
      <c r="C53" s="28" t="s">
        <v>80</v>
      </c>
      <c r="D53" s="29"/>
      <c r="E53" s="29"/>
      <c r="F53" s="27"/>
      <c r="G53" s="5">
        <f ca="1">SUMIF('2021'!$A$14:$B$547,Consolidado!A53,'2021'!$Q$14:$Q$547)</f>
        <v>0</v>
      </c>
      <c r="H53" s="5">
        <f ca="1">SUMIF('2021'!$A$14:$B$547,Consolidado!A53,'2021'!$S$14:$S$547)</f>
        <v>0</v>
      </c>
      <c r="I53" s="5">
        <f ca="1">+SUMIF('2022'!$A$14:$B$517,Consolidado!A53,'2022'!$G$14:$G$517)</f>
        <v>3256794</v>
      </c>
      <c r="J53" s="5">
        <f ca="1">SUMIF('2022'!$A$14:$B$517,Consolidado!A53,'2022'!$I$14:$I$517)</f>
        <v>2992922</v>
      </c>
      <c r="K53" s="5">
        <f t="shared" ca="1" si="2"/>
        <v>263872</v>
      </c>
      <c r="L53" s="5"/>
      <c r="M53" s="5">
        <f t="shared" ca="1" si="0"/>
        <v>263872</v>
      </c>
      <c r="N53" s="5">
        <f t="shared" si="1"/>
        <v>0</v>
      </c>
      <c r="O53" s="5"/>
      <c r="P53" s="5"/>
    </row>
    <row r="54" spans="1:16" ht="12.75" customHeight="1" x14ac:dyDescent="0.2">
      <c r="A54" s="26" t="s">
        <v>81</v>
      </c>
      <c r="B54" s="27"/>
      <c r="C54" s="28" t="s">
        <v>82</v>
      </c>
      <c r="D54" s="29"/>
      <c r="E54" s="29"/>
      <c r="F54" s="27"/>
      <c r="G54" s="5">
        <f ca="1">SUMIF('2021'!$A$14:$B$547,Consolidado!A54,'2021'!$Q$14:$Q$547)</f>
        <v>0</v>
      </c>
      <c r="H54" s="5">
        <f ca="1">SUMIF('2021'!$A$14:$B$547,Consolidado!A54,'2021'!$S$14:$S$547)</f>
        <v>0</v>
      </c>
      <c r="I54" s="5">
        <f ca="1">+SUMIF('2022'!$A$14:$B$517,Consolidado!A54,'2022'!$G$14:$G$517)</f>
        <v>360000</v>
      </c>
      <c r="J54" s="5">
        <f ca="1">SUMIF('2022'!$A$14:$B$517,Consolidado!A54,'2022'!$I$14:$I$517)</f>
        <v>217149</v>
      </c>
      <c r="K54" s="5">
        <f t="shared" ca="1" si="2"/>
        <v>142851</v>
      </c>
      <c r="L54" s="5"/>
      <c r="M54" s="5">
        <f t="shared" ca="1" si="0"/>
        <v>142851</v>
      </c>
      <c r="N54" s="5">
        <f t="shared" si="1"/>
        <v>0</v>
      </c>
      <c r="O54" s="5"/>
      <c r="P54" s="5"/>
    </row>
    <row r="55" spans="1:16" ht="12.75" customHeight="1" x14ac:dyDescent="0.2">
      <c r="A55" s="26" t="s">
        <v>83</v>
      </c>
      <c r="B55" s="27"/>
      <c r="C55" s="28" t="s">
        <v>84</v>
      </c>
      <c r="D55" s="29"/>
      <c r="E55" s="29"/>
      <c r="F55" s="27"/>
      <c r="G55" s="5">
        <f ca="1">SUMIF('2021'!$A$14:$B$547,Consolidado!A55,'2021'!$Q$14:$Q$547)</f>
        <v>0</v>
      </c>
      <c r="H55" s="5">
        <f ca="1">SUMIF('2021'!$A$14:$B$547,Consolidado!A55,'2021'!$S$14:$S$547)</f>
        <v>0</v>
      </c>
      <c r="I55" s="5">
        <f ca="1">+SUMIF('2022'!$A$14:$B$517,Consolidado!A55,'2022'!$G$14:$G$517)</f>
        <v>785874</v>
      </c>
      <c r="J55" s="5">
        <f ca="1">SUMIF('2022'!$A$14:$B$517,Consolidado!A55,'2022'!$I$14:$I$517)</f>
        <v>1283421</v>
      </c>
      <c r="K55" s="5">
        <v>0</v>
      </c>
      <c r="L55" s="5">
        <f ca="1">+H55+J55-G55-I55</f>
        <v>497547</v>
      </c>
      <c r="M55" s="5">
        <f t="shared" si="0"/>
        <v>0</v>
      </c>
      <c r="N55" s="5">
        <f t="shared" ca="1" si="1"/>
        <v>497547</v>
      </c>
      <c r="O55" s="5"/>
      <c r="P55" s="5"/>
    </row>
    <row r="56" spans="1:16" ht="12.75" customHeight="1" x14ac:dyDescent="0.2">
      <c r="A56" s="26" t="s">
        <v>85</v>
      </c>
      <c r="B56" s="27"/>
      <c r="C56" s="28" t="s">
        <v>86</v>
      </c>
      <c r="D56" s="29"/>
      <c r="E56" s="29"/>
      <c r="F56" s="27"/>
      <c r="G56" s="5">
        <f ca="1">SUMIF('2021'!$A$14:$B$547,Consolidado!A56,'2021'!$Q$14:$Q$547)</f>
        <v>0</v>
      </c>
      <c r="H56" s="5">
        <f ca="1">SUMIF('2021'!$A$14:$B$547,Consolidado!A56,'2021'!$S$14:$S$547)</f>
        <v>0</v>
      </c>
      <c r="I56" s="5">
        <f ca="1">+SUMIF('2022'!$A$14:$B$517,Consolidado!A56,'2022'!$G$14:$G$517)</f>
        <v>468170</v>
      </c>
      <c r="J56" s="5">
        <f ca="1">SUMIF('2022'!$A$14:$B$517,Consolidado!A56,'2022'!$I$14:$I$517)</f>
        <v>460841</v>
      </c>
      <c r="K56" s="5">
        <f t="shared" ca="1" si="2"/>
        <v>7329</v>
      </c>
      <c r="L56" s="5"/>
      <c r="M56" s="5">
        <f t="shared" ca="1" si="0"/>
        <v>7329</v>
      </c>
      <c r="N56" s="5">
        <f t="shared" si="1"/>
        <v>0</v>
      </c>
      <c r="O56" s="5"/>
      <c r="P56" s="5"/>
    </row>
    <row r="57" spans="1:16" ht="12.75" customHeight="1" x14ac:dyDescent="0.2">
      <c r="A57" s="26" t="s">
        <v>87</v>
      </c>
      <c r="B57" s="27"/>
      <c r="C57" s="28" t="s">
        <v>88</v>
      </c>
      <c r="D57" s="29"/>
      <c r="E57" s="29"/>
      <c r="F57" s="27"/>
      <c r="G57" s="5">
        <f ca="1">SUMIF('2021'!$A$14:$B$547,Consolidado!A57,'2021'!$Q$14:$Q$547)</f>
        <v>0</v>
      </c>
      <c r="H57" s="5">
        <f ca="1">SUMIF('2021'!$A$14:$B$547,Consolidado!A57,'2021'!$S$14:$S$547)</f>
        <v>0</v>
      </c>
      <c r="I57" s="5">
        <f ca="1">+SUMIF('2022'!$A$14:$B$517,Consolidado!A57,'2022'!$G$14:$G$517)</f>
        <v>4907485</v>
      </c>
      <c r="J57" s="5">
        <f ca="1">SUMIF('2022'!$A$14:$B$517,Consolidado!A57,'2022'!$I$14:$I$517)</f>
        <v>4469049</v>
      </c>
      <c r="K57" s="5">
        <f t="shared" ca="1" si="2"/>
        <v>438436</v>
      </c>
      <c r="L57" s="5"/>
      <c r="M57" s="5">
        <f t="shared" ca="1" si="0"/>
        <v>438436</v>
      </c>
      <c r="N57" s="5">
        <f t="shared" si="1"/>
        <v>0</v>
      </c>
      <c r="O57" s="5"/>
      <c r="P57" s="5"/>
    </row>
    <row r="58" spans="1:16" ht="12.75" customHeight="1" x14ac:dyDescent="0.2">
      <c r="A58" s="26" t="s">
        <v>89</v>
      </c>
      <c r="B58" s="27"/>
      <c r="C58" s="28" t="s">
        <v>90</v>
      </c>
      <c r="D58" s="29"/>
      <c r="E58" s="29"/>
      <c r="F58" s="27"/>
      <c r="G58" s="5">
        <f ca="1">SUMIF('2021'!$A$14:$B$547,Consolidado!A58,'2021'!$Q$14:$Q$547)</f>
        <v>0</v>
      </c>
      <c r="H58" s="5">
        <f ca="1">SUMIF('2021'!$A$14:$B$547,Consolidado!A58,'2021'!$S$14:$S$547)</f>
        <v>0</v>
      </c>
      <c r="I58" s="5">
        <f ca="1">+SUMIF('2022'!$A$14:$B$517,Consolidado!A58,'2022'!$G$14:$G$517)</f>
        <v>2431794</v>
      </c>
      <c r="J58" s="5">
        <f ca="1">SUMIF('2022'!$A$14:$B$517,Consolidado!A58,'2022'!$I$14:$I$517)</f>
        <v>2221979</v>
      </c>
      <c r="K58" s="5">
        <f t="shared" ca="1" si="2"/>
        <v>209815</v>
      </c>
      <c r="L58" s="5"/>
      <c r="M58" s="5">
        <f t="shared" ca="1" si="0"/>
        <v>209815</v>
      </c>
      <c r="N58" s="5">
        <f t="shared" si="1"/>
        <v>0</v>
      </c>
      <c r="O58" s="5"/>
      <c r="P58" s="5"/>
    </row>
    <row r="59" spans="1:16" ht="12.75" customHeight="1" x14ac:dyDescent="0.2">
      <c r="A59" s="26" t="s">
        <v>91</v>
      </c>
      <c r="B59" s="27"/>
      <c r="C59" s="28" t="s">
        <v>92</v>
      </c>
      <c r="D59" s="29"/>
      <c r="E59" s="29"/>
      <c r="F59" s="27"/>
      <c r="G59" s="5">
        <f ca="1">SUMIF('2021'!$A$14:$B$547,Consolidado!A59,'2021'!$Q$14:$Q$547)</f>
        <v>0</v>
      </c>
      <c r="H59" s="5">
        <f ca="1">SUMIF('2021'!$A$14:$B$547,Consolidado!A59,'2021'!$S$14:$S$547)</f>
        <v>0</v>
      </c>
      <c r="I59" s="5">
        <f ca="1">+SUMIF('2022'!$A$14:$B$517,Consolidado!A59,'2022'!$G$14:$G$517)</f>
        <v>5297453</v>
      </c>
      <c r="J59" s="5">
        <f ca="1">SUMIF('2022'!$A$14:$B$517,Consolidado!A59,'2022'!$I$14:$I$517)</f>
        <v>6171416</v>
      </c>
      <c r="K59" s="5"/>
      <c r="L59" s="5">
        <f ca="1">+H59+J59-G59-I59</f>
        <v>873963</v>
      </c>
      <c r="M59" s="5">
        <f t="shared" si="0"/>
        <v>0</v>
      </c>
      <c r="N59" s="5">
        <f t="shared" ca="1" si="1"/>
        <v>873963</v>
      </c>
      <c r="O59" s="5"/>
      <c r="P59" s="5"/>
    </row>
    <row r="60" spans="1:16" ht="12.75" customHeight="1" x14ac:dyDescent="0.2">
      <c r="A60" s="26" t="s">
        <v>93</v>
      </c>
      <c r="B60" s="27"/>
      <c r="C60" s="28" t="s">
        <v>94</v>
      </c>
      <c r="D60" s="29"/>
      <c r="E60" s="29"/>
      <c r="F60" s="27"/>
      <c r="G60" s="5">
        <f ca="1">SUMIF('2021'!$A$14:$B$547,Consolidado!A60,'2021'!$Q$14:$Q$547)</f>
        <v>0</v>
      </c>
      <c r="H60" s="5">
        <f ca="1">SUMIF('2021'!$A$14:$B$547,Consolidado!A60,'2021'!$S$14:$S$547)</f>
        <v>0</v>
      </c>
      <c r="I60" s="5">
        <f ca="1">+SUMIF('2022'!$A$14:$B$517,Consolidado!A60,'2022'!$G$14:$G$517)</f>
        <v>2228065</v>
      </c>
      <c r="J60" s="5">
        <f ca="1">SUMIF('2022'!$A$14:$B$517,Consolidado!A60,'2022'!$I$14:$I$517)</f>
        <v>1854059</v>
      </c>
      <c r="K60" s="5">
        <f t="shared" ca="1" si="2"/>
        <v>374006</v>
      </c>
      <c r="L60" s="5"/>
      <c r="M60" s="5">
        <f t="shared" ca="1" si="0"/>
        <v>374006</v>
      </c>
      <c r="N60" s="5">
        <f t="shared" si="1"/>
        <v>0</v>
      </c>
      <c r="O60" s="5"/>
      <c r="P60" s="5"/>
    </row>
    <row r="61" spans="1:16" ht="12.75" customHeight="1" x14ac:dyDescent="0.2">
      <c r="A61" s="26" t="s">
        <v>95</v>
      </c>
      <c r="B61" s="27"/>
      <c r="C61" s="28" t="s">
        <v>96</v>
      </c>
      <c r="D61" s="29"/>
      <c r="E61" s="29"/>
      <c r="F61" s="27"/>
      <c r="G61" s="5">
        <f ca="1">SUMIF('2021'!$A$14:$B$547,Consolidado!A61,'2021'!$Q$14:$Q$547)</f>
        <v>0</v>
      </c>
      <c r="H61" s="5">
        <f ca="1">SUMIF('2021'!$A$14:$B$547,Consolidado!A61,'2021'!$S$14:$S$547)</f>
        <v>0</v>
      </c>
      <c r="I61" s="5">
        <f ca="1">+SUMIF('2022'!$A$14:$B$517,Consolidado!A61,'2022'!$G$14:$G$517)</f>
        <v>1695269</v>
      </c>
      <c r="J61" s="5">
        <f ca="1">SUMIF('2022'!$A$14:$B$517,Consolidado!A61,'2022'!$I$14:$I$517)</f>
        <v>1669695</v>
      </c>
      <c r="K61" s="5">
        <f t="shared" ca="1" si="2"/>
        <v>25574</v>
      </c>
      <c r="L61" s="5"/>
      <c r="M61" s="5">
        <f t="shared" ca="1" si="0"/>
        <v>25574</v>
      </c>
      <c r="N61" s="5">
        <f t="shared" si="1"/>
        <v>0</v>
      </c>
      <c r="O61" s="5"/>
      <c r="P61" s="5"/>
    </row>
    <row r="62" spans="1:16" ht="12.75" customHeight="1" x14ac:dyDescent="0.2">
      <c r="A62" s="26" t="s">
        <v>97</v>
      </c>
      <c r="B62" s="27"/>
      <c r="C62" s="28" t="s">
        <v>98</v>
      </c>
      <c r="D62" s="29"/>
      <c r="E62" s="29"/>
      <c r="F62" s="27"/>
      <c r="G62" s="5">
        <f ca="1">SUMIF('2021'!$A$14:$B$547,Consolidado!A62,'2021'!$Q$14:$Q$547)</f>
        <v>0</v>
      </c>
      <c r="H62" s="5">
        <f ca="1">SUMIF('2021'!$A$14:$B$547,Consolidado!A62,'2021'!$S$14:$S$547)</f>
        <v>0</v>
      </c>
      <c r="I62" s="5">
        <f ca="1">+SUMIF('2022'!$A$14:$B$517,Consolidado!A62,'2022'!$G$14:$G$517)</f>
        <v>1115757</v>
      </c>
      <c r="J62" s="5">
        <f ca="1">SUMIF('2022'!$A$14:$B$517,Consolidado!A62,'2022'!$I$14:$I$517)</f>
        <v>1156592</v>
      </c>
      <c r="K62" s="5">
        <v>0</v>
      </c>
      <c r="L62" s="5">
        <f ca="1">+H62+J62-G62-I62</f>
        <v>40835</v>
      </c>
      <c r="M62" s="5">
        <f t="shared" si="0"/>
        <v>0</v>
      </c>
      <c r="N62" s="5">
        <f t="shared" ca="1" si="1"/>
        <v>40835</v>
      </c>
      <c r="O62" s="5"/>
      <c r="P62" s="5"/>
    </row>
    <row r="63" spans="1:16" ht="12.75" customHeight="1" x14ac:dyDescent="0.2">
      <c r="A63" s="26" t="s">
        <v>99</v>
      </c>
      <c r="B63" s="27"/>
      <c r="C63" s="28" t="s">
        <v>100</v>
      </c>
      <c r="D63" s="29"/>
      <c r="E63" s="29"/>
      <c r="F63" s="27"/>
      <c r="G63" s="5">
        <f ca="1">SUMIF('2021'!$A$14:$B$547,Consolidado!A63,'2021'!$Q$14:$Q$547)</f>
        <v>0</v>
      </c>
      <c r="H63" s="5">
        <f ca="1">SUMIF('2021'!$A$14:$B$547,Consolidado!A63,'2021'!$S$14:$S$547)</f>
        <v>0</v>
      </c>
      <c r="I63" s="5">
        <f ca="1">+SUMIF('2022'!$A$14:$B$517,Consolidado!A63,'2022'!$G$14:$G$517)</f>
        <v>1461740</v>
      </c>
      <c r="J63" s="5">
        <f ca="1">SUMIF('2022'!$A$14:$B$517,Consolidado!A63,'2022'!$I$14:$I$517)</f>
        <v>1401436</v>
      </c>
      <c r="K63" s="5">
        <f t="shared" ca="1" si="2"/>
        <v>60304</v>
      </c>
      <c r="L63" s="5"/>
      <c r="M63" s="5">
        <f t="shared" ca="1" si="0"/>
        <v>60304</v>
      </c>
      <c r="N63" s="5">
        <f t="shared" si="1"/>
        <v>0</v>
      </c>
      <c r="O63" s="5"/>
      <c r="P63" s="5"/>
    </row>
    <row r="64" spans="1:16" ht="12.75" customHeight="1" x14ac:dyDescent="0.2">
      <c r="A64" s="26" t="s">
        <v>101</v>
      </c>
      <c r="B64" s="27"/>
      <c r="C64" s="28" t="s">
        <v>102</v>
      </c>
      <c r="D64" s="29"/>
      <c r="E64" s="29"/>
      <c r="F64" s="27"/>
      <c r="G64" s="5">
        <f ca="1">SUMIF('2021'!$A$14:$B$547,Consolidado!A64,'2021'!$Q$14:$Q$547)</f>
        <v>0</v>
      </c>
      <c r="H64" s="5">
        <f ca="1">SUMIF('2021'!$A$14:$B$547,Consolidado!A64,'2021'!$S$14:$S$547)</f>
        <v>0</v>
      </c>
      <c r="I64" s="5">
        <f ca="1">+SUMIF('2022'!$A$14:$B$517,Consolidado!A64,'2022'!$G$14:$G$517)</f>
        <v>1152571</v>
      </c>
      <c r="J64" s="5">
        <f ca="1">SUMIF('2022'!$A$14:$B$517,Consolidado!A64,'2022'!$I$14:$I$517)</f>
        <v>849789</v>
      </c>
      <c r="K64" s="5">
        <f t="shared" ca="1" si="2"/>
        <v>302782</v>
      </c>
      <c r="L64" s="5"/>
      <c r="M64" s="5">
        <f t="shared" ca="1" si="0"/>
        <v>302782</v>
      </c>
      <c r="N64" s="5">
        <f t="shared" si="1"/>
        <v>0</v>
      </c>
      <c r="O64" s="5"/>
      <c r="P64" s="5"/>
    </row>
    <row r="65" spans="1:16" ht="12.75" customHeight="1" x14ac:dyDescent="0.2">
      <c r="A65" s="26" t="s">
        <v>103</v>
      </c>
      <c r="B65" s="27"/>
      <c r="C65" s="28" t="s">
        <v>104</v>
      </c>
      <c r="D65" s="29"/>
      <c r="E65" s="29"/>
      <c r="F65" s="27"/>
      <c r="G65" s="5">
        <f ca="1">SUMIF('2021'!$A$14:$B$547,Consolidado!A65,'2021'!$Q$14:$Q$547)</f>
        <v>0</v>
      </c>
      <c r="H65" s="5">
        <f ca="1">SUMIF('2021'!$A$14:$B$547,Consolidado!A65,'2021'!$S$14:$S$547)</f>
        <v>0</v>
      </c>
      <c r="I65" s="5">
        <f ca="1">+SUMIF('2022'!$A$14:$B$517,Consolidado!A65,'2022'!$G$14:$G$517)</f>
        <v>1429400</v>
      </c>
      <c r="J65" s="5">
        <f ca="1">SUMIF('2022'!$A$14:$B$517,Consolidado!A65,'2022'!$I$14:$I$517)</f>
        <v>1416383</v>
      </c>
      <c r="K65" s="5">
        <f t="shared" ca="1" si="2"/>
        <v>13017</v>
      </c>
      <c r="L65" s="5"/>
      <c r="M65" s="5">
        <f t="shared" ca="1" si="0"/>
        <v>13017</v>
      </c>
      <c r="N65" s="5">
        <f t="shared" si="1"/>
        <v>0</v>
      </c>
      <c r="O65" s="5"/>
      <c r="P65" s="5"/>
    </row>
    <row r="66" spans="1:16" ht="12.75" customHeight="1" x14ac:dyDescent="0.2">
      <c r="A66" s="26" t="s">
        <v>105</v>
      </c>
      <c r="B66" s="27"/>
      <c r="C66" s="28" t="s">
        <v>106</v>
      </c>
      <c r="D66" s="29"/>
      <c r="E66" s="29"/>
      <c r="F66" s="27"/>
      <c r="G66" s="5">
        <f ca="1">SUMIF('2021'!$A$14:$B$547,Consolidado!A66,'2021'!$Q$14:$Q$547)</f>
        <v>0</v>
      </c>
      <c r="H66" s="5">
        <f ca="1">SUMIF('2021'!$A$14:$B$547,Consolidado!A66,'2021'!$S$14:$S$547)</f>
        <v>0</v>
      </c>
      <c r="I66" s="5">
        <f ca="1">+SUMIF('2022'!$A$14:$B$517,Consolidado!A66,'2022'!$G$14:$G$517)</f>
        <v>3306813</v>
      </c>
      <c r="J66" s="5">
        <f ca="1">SUMIF('2022'!$A$14:$B$517,Consolidado!A66,'2022'!$I$14:$I$517)</f>
        <v>3253711</v>
      </c>
      <c r="K66" s="5">
        <f t="shared" ca="1" si="2"/>
        <v>53102</v>
      </c>
      <c r="L66" s="5"/>
      <c r="M66" s="5">
        <f t="shared" ca="1" si="0"/>
        <v>53102</v>
      </c>
      <c r="N66" s="5">
        <f t="shared" si="1"/>
        <v>0</v>
      </c>
      <c r="O66" s="5"/>
      <c r="P66" s="5"/>
    </row>
    <row r="67" spans="1:16" ht="12.75" customHeight="1" x14ac:dyDescent="0.2">
      <c r="A67" s="26" t="s">
        <v>107</v>
      </c>
      <c r="B67" s="27"/>
      <c r="C67" s="28" t="s">
        <v>108</v>
      </c>
      <c r="D67" s="29"/>
      <c r="E67" s="29"/>
      <c r="F67" s="27"/>
      <c r="G67" s="5">
        <f ca="1">SUMIF('2021'!$A$14:$B$547,Consolidado!A67,'2021'!$Q$14:$Q$547)</f>
        <v>0</v>
      </c>
      <c r="H67" s="5">
        <f ca="1">SUMIF('2021'!$A$14:$B$547,Consolidado!A67,'2021'!$S$14:$S$547)</f>
        <v>0</v>
      </c>
      <c r="I67" s="5">
        <f ca="1">+SUMIF('2022'!$A$14:$B$517,Consolidado!A67,'2022'!$G$14:$G$517)</f>
        <v>6700000</v>
      </c>
      <c r="J67" s="5">
        <f ca="1">SUMIF('2022'!$A$14:$B$517,Consolidado!A67,'2022'!$I$14:$I$517)</f>
        <v>6740099</v>
      </c>
      <c r="K67" s="5"/>
      <c r="L67" s="5">
        <f ca="1">+H67+J67-G67-I67</f>
        <v>40099</v>
      </c>
      <c r="M67" s="5">
        <f t="shared" si="0"/>
        <v>0</v>
      </c>
      <c r="N67" s="5">
        <f t="shared" ca="1" si="1"/>
        <v>40099</v>
      </c>
      <c r="O67" s="5"/>
      <c r="P67" s="5"/>
    </row>
    <row r="68" spans="1:16" ht="12.75" customHeight="1" x14ac:dyDescent="0.2">
      <c r="A68" s="26" t="s">
        <v>109</v>
      </c>
      <c r="B68" s="27"/>
      <c r="C68" s="28" t="s">
        <v>110</v>
      </c>
      <c r="D68" s="29"/>
      <c r="E68" s="29"/>
      <c r="F68" s="27"/>
      <c r="G68" s="5">
        <f ca="1">SUMIF('2021'!$A$14:$B$547,Consolidado!A68,'2021'!$Q$14:$Q$547)</f>
        <v>0</v>
      </c>
      <c r="H68" s="5">
        <f ca="1">SUMIF('2021'!$A$14:$B$547,Consolidado!A68,'2021'!$S$14:$S$547)</f>
        <v>0</v>
      </c>
      <c r="I68" s="5">
        <f ca="1">+SUMIF('2022'!$A$14:$B$517,Consolidado!A68,'2022'!$G$14:$G$517)</f>
        <v>1200000</v>
      </c>
      <c r="J68" s="5">
        <f ca="1">SUMIF('2022'!$A$14:$B$517,Consolidado!A68,'2022'!$I$14:$I$517)</f>
        <v>868205</v>
      </c>
      <c r="K68" s="5">
        <f t="shared" ca="1" si="2"/>
        <v>331795</v>
      </c>
      <c r="L68" s="5"/>
      <c r="M68" s="5">
        <f t="shared" ca="1" si="0"/>
        <v>331795</v>
      </c>
      <c r="N68" s="5">
        <f t="shared" si="1"/>
        <v>0</v>
      </c>
      <c r="O68" s="5"/>
      <c r="P68" s="5"/>
    </row>
    <row r="69" spans="1:16" ht="12.75" customHeight="1" x14ac:dyDescent="0.2">
      <c r="A69" s="26" t="s">
        <v>111</v>
      </c>
      <c r="B69" s="27"/>
      <c r="C69" s="28" t="s">
        <v>112</v>
      </c>
      <c r="D69" s="29"/>
      <c r="E69" s="29"/>
      <c r="F69" s="27"/>
      <c r="G69" s="5">
        <f ca="1">SUMIF('2021'!$A$14:$B$547,Consolidado!A69,'2021'!$Q$14:$Q$547)</f>
        <v>0</v>
      </c>
      <c r="H69" s="5">
        <f ca="1">SUMIF('2021'!$A$14:$B$547,Consolidado!A69,'2021'!$S$14:$S$547)</f>
        <v>0</v>
      </c>
      <c r="I69" s="5">
        <f ca="1">+SUMIF('2022'!$A$14:$B$517,Consolidado!A69,'2022'!$G$14:$G$517)</f>
        <v>388161</v>
      </c>
      <c r="J69" s="5">
        <f ca="1">SUMIF('2022'!$A$14:$B$517,Consolidado!A69,'2022'!$I$14:$I$517)</f>
        <v>281044</v>
      </c>
      <c r="K69" s="5">
        <f t="shared" ca="1" si="2"/>
        <v>107117</v>
      </c>
      <c r="L69" s="5"/>
      <c r="M69" s="5">
        <f t="shared" ca="1" si="0"/>
        <v>107117</v>
      </c>
      <c r="N69" s="5">
        <f t="shared" si="1"/>
        <v>0</v>
      </c>
      <c r="O69" s="5"/>
      <c r="P69" s="5"/>
    </row>
    <row r="70" spans="1:16" ht="12.75" customHeight="1" x14ac:dyDescent="0.2">
      <c r="A70" s="26" t="s">
        <v>113</v>
      </c>
      <c r="B70" s="27"/>
      <c r="C70" s="28" t="s">
        <v>114</v>
      </c>
      <c r="D70" s="29"/>
      <c r="E70" s="29"/>
      <c r="F70" s="27"/>
      <c r="G70" s="5">
        <f ca="1">SUMIF('2021'!$A$14:$B$547,Consolidado!A70,'2021'!$Q$14:$Q$547)</f>
        <v>0</v>
      </c>
      <c r="H70" s="5">
        <f ca="1">SUMIF('2021'!$A$14:$B$547,Consolidado!A70,'2021'!$S$14:$S$547)</f>
        <v>0</v>
      </c>
      <c r="I70" s="5">
        <f ca="1">+SUMIF('2022'!$A$14:$B$517,Consolidado!A70,'2022'!$G$14:$G$517)</f>
        <v>996398</v>
      </c>
      <c r="J70" s="5">
        <f ca="1">SUMIF('2022'!$A$14:$B$517,Consolidado!A70,'2022'!$I$14:$I$517)</f>
        <v>1010643</v>
      </c>
      <c r="K70" s="5"/>
      <c r="L70" s="5">
        <f ca="1">+H70+J70-G70-I70</f>
        <v>14245</v>
      </c>
      <c r="M70" s="5">
        <f t="shared" si="0"/>
        <v>0</v>
      </c>
      <c r="N70" s="5">
        <f t="shared" ca="1" si="1"/>
        <v>14245</v>
      </c>
      <c r="O70" s="5"/>
      <c r="P70" s="5"/>
    </row>
    <row r="71" spans="1:16" ht="12.75" customHeight="1" x14ac:dyDescent="0.2">
      <c r="A71" s="30" t="s">
        <v>1268</v>
      </c>
      <c r="B71" s="31"/>
      <c r="C71" s="28" t="s">
        <v>1282</v>
      </c>
      <c r="D71" s="29"/>
      <c r="E71" s="29"/>
      <c r="F71" s="27"/>
      <c r="G71" s="5">
        <f ca="1">SUMIF('2021'!$A$14:$B$547,Consolidado!A71,'2021'!$Q$14:$Q$547)</f>
        <v>0</v>
      </c>
      <c r="H71" s="5">
        <f ca="1">SUMIF('2021'!$A$14:$B$547,Consolidado!A71,'2021'!$S$14:$S$547)</f>
        <v>0</v>
      </c>
      <c r="I71" s="5">
        <f ca="1">+SUMIF('2022'!$A$14:$B$517,Consolidado!A71,'2022'!$G$14:$G$517)</f>
        <v>593190</v>
      </c>
      <c r="J71" s="5">
        <f ca="1">SUMIF('2022'!$A$14:$B$517,Consolidado!A71,'2022'!$I$14:$I$517)</f>
        <v>441370</v>
      </c>
      <c r="K71" s="5">
        <f t="shared" ca="1" si="2"/>
        <v>151820</v>
      </c>
      <c r="L71" s="5">
        <v>0</v>
      </c>
      <c r="M71" s="5">
        <f ca="1">+K71</f>
        <v>151820</v>
      </c>
      <c r="N71" s="5">
        <f>+L71</f>
        <v>0</v>
      </c>
      <c r="O71" s="5"/>
      <c r="P71" s="5"/>
    </row>
    <row r="72" spans="1:16" ht="12.75" customHeight="1" x14ac:dyDescent="0.2">
      <c r="A72" s="30" t="s">
        <v>1269</v>
      </c>
      <c r="B72" s="31"/>
      <c r="C72" s="28" t="s">
        <v>1283</v>
      </c>
      <c r="D72" s="29"/>
      <c r="E72" s="29"/>
      <c r="F72" s="27"/>
      <c r="G72" s="5">
        <f ca="1">SUMIF('2021'!$A$14:$B$547,Consolidado!A72,'2021'!$Q$14:$Q$547)</f>
        <v>0</v>
      </c>
      <c r="H72" s="5">
        <f ca="1">SUMIF('2021'!$A$14:$B$547,Consolidado!A72,'2021'!$S$14:$S$547)</f>
        <v>0</v>
      </c>
      <c r="I72" s="5">
        <f ca="1">+SUMIF('2022'!$A$14:$B$517,Consolidado!A72,'2022'!$G$14:$G$517)</f>
        <v>1094910</v>
      </c>
      <c r="J72" s="5">
        <f ca="1">SUMIF('2022'!$A$14:$B$517,Consolidado!A72,'2022'!$I$14:$I$517)</f>
        <v>944200</v>
      </c>
      <c r="K72" s="5">
        <f t="shared" ca="1" si="2"/>
        <v>150710</v>
      </c>
      <c r="L72" s="5">
        <v>0</v>
      </c>
      <c r="M72" s="5">
        <f ca="1">+K72</f>
        <v>150710</v>
      </c>
      <c r="N72" s="5">
        <f>+L72</f>
        <v>0</v>
      </c>
      <c r="O72" s="5"/>
      <c r="P72" s="5"/>
    </row>
    <row r="73" spans="1:16" ht="12.75" customHeight="1" x14ac:dyDescent="0.2">
      <c r="A73" s="26" t="s">
        <v>115</v>
      </c>
      <c r="B73" s="27"/>
      <c r="C73" s="28" t="s">
        <v>116</v>
      </c>
      <c r="D73" s="29"/>
      <c r="E73" s="29"/>
      <c r="F73" s="27"/>
      <c r="G73" s="5">
        <f ca="1">SUMIF('2021'!$A$14:$B$547,Consolidado!A73,'2021'!$Q$14:$Q$547)</f>
        <v>0</v>
      </c>
      <c r="H73" s="5">
        <f ca="1">SUMIF('2021'!$A$14:$B$547,Consolidado!A73,'2021'!$S$14:$S$547)</f>
        <v>0</v>
      </c>
      <c r="I73" s="5">
        <f ca="1">+SUMIF('2022'!$A$14:$B$517,Consolidado!A73,'2022'!$G$14:$G$517)</f>
        <v>1657035</v>
      </c>
      <c r="J73" s="5">
        <f ca="1">SUMIF('2022'!$A$14:$B$517,Consolidado!A73,'2022'!$I$14:$I$517)</f>
        <v>802398</v>
      </c>
      <c r="K73" s="5">
        <f t="shared" ca="1" si="2"/>
        <v>854637</v>
      </c>
      <c r="L73" s="5">
        <v>0</v>
      </c>
      <c r="M73" s="5">
        <f t="shared" ca="1" si="0"/>
        <v>854637</v>
      </c>
      <c r="N73" s="5">
        <f t="shared" si="1"/>
        <v>0</v>
      </c>
      <c r="O73" s="5"/>
      <c r="P73" s="5"/>
    </row>
    <row r="74" spans="1:16" ht="12.75" customHeight="1" x14ac:dyDescent="0.2">
      <c r="A74" s="26" t="s">
        <v>117</v>
      </c>
      <c r="B74" s="27"/>
      <c r="C74" s="28" t="s">
        <v>118</v>
      </c>
      <c r="D74" s="29"/>
      <c r="E74" s="29"/>
      <c r="F74" s="27"/>
      <c r="G74" s="5">
        <f ca="1">SUMIF('2021'!$A$14:$B$547,Consolidado!A74,'2021'!$Q$14:$Q$547)</f>
        <v>0</v>
      </c>
      <c r="H74" s="5">
        <f ca="1">SUMIF('2021'!$A$14:$B$547,Consolidado!A74,'2021'!$S$14:$S$547)</f>
        <v>0</v>
      </c>
      <c r="I74" s="5">
        <f ca="1">+SUMIF('2022'!$A$14:$B$517,Consolidado!A74,'2022'!$G$14:$G$517)</f>
        <v>1175000</v>
      </c>
      <c r="J74" s="5">
        <f ca="1">SUMIF('2022'!$A$14:$B$517,Consolidado!A74,'2022'!$I$14:$I$517)</f>
        <v>1080510</v>
      </c>
      <c r="K74" s="5">
        <f t="shared" ca="1" si="2"/>
        <v>94490</v>
      </c>
      <c r="L74" s="5">
        <v>0</v>
      </c>
      <c r="M74" s="5">
        <f t="shared" ca="1" si="0"/>
        <v>94490</v>
      </c>
      <c r="N74" s="5">
        <f t="shared" si="1"/>
        <v>0</v>
      </c>
      <c r="O74" s="5"/>
      <c r="P74" s="5"/>
    </row>
    <row r="75" spans="1:16" ht="12.75" customHeight="1" x14ac:dyDescent="0.2">
      <c r="A75" s="30" t="s">
        <v>1270</v>
      </c>
      <c r="B75" s="31"/>
      <c r="C75" s="28" t="s">
        <v>1284</v>
      </c>
      <c r="D75" s="29"/>
      <c r="E75" s="29"/>
      <c r="F75" s="27"/>
      <c r="G75" s="5">
        <f ca="1">SUMIF('2021'!$A$14:$B$547,Consolidado!A75,'2021'!$Q$14:$Q$547)</f>
        <v>0</v>
      </c>
      <c r="H75" s="5">
        <f ca="1">SUMIF('2021'!$A$14:$B$547,Consolidado!A75,'2021'!$S$14:$S$547)</f>
        <v>0</v>
      </c>
      <c r="I75" s="5">
        <f ca="1">+SUMIF('2022'!$A$14:$B$517,Consolidado!A75,'2022'!$G$14:$G$517)</f>
        <v>450000</v>
      </c>
      <c r="J75" s="5">
        <f ca="1">SUMIF('2022'!$A$14:$B$517,Consolidado!A75,'2022'!$I$14:$I$517)</f>
        <v>257610</v>
      </c>
      <c r="K75" s="5">
        <f ca="1">+G75+I75-H75-J75</f>
        <v>192390</v>
      </c>
      <c r="L75" s="5">
        <v>0</v>
      </c>
      <c r="M75" s="5">
        <f ca="1">+K75</f>
        <v>192390</v>
      </c>
      <c r="N75" s="5">
        <f>+L75</f>
        <v>0</v>
      </c>
      <c r="O75" s="5"/>
      <c r="P75" s="5"/>
    </row>
    <row r="76" spans="1:16" ht="12.75" customHeight="1" x14ac:dyDescent="0.2">
      <c r="A76" s="26" t="s">
        <v>119</v>
      </c>
      <c r="B76" s="27"/>
      <c r="C76" s="28" t="s">
        <v>120</v>
      </c>
      <c r="D76" s="29"/>
      <c r="E76" s="29"/>
      <c r="F76" s="27"/>
      <c r="G76" s="5">
        <f ca="1">SUMIF('2021'!$A$14:$B$547,Consolidado!A76,'2021'!$Q$14:$Q$547)</f>
        <v>0</v>
      </c>
      <c r="H76" s="5">
        <f ca="1">SUMIF('2021'!$A$14:$B$547,Consolidado!A76,'2021'!$S$14:$S$547)</f>
        <v>0</v>
      </c>
      <c r="I76" s="5">
        <f ca="1">+SUMIF('2022'!$A$14:$B$517,Consolidado!A76,'2022'!$G$14:$G$517)</f>
        <v>33219</v>
      </c>
      <c r="J76" s="5">
        <f ca="1">SUMIF('2022'!$A$14:$B$517,Consolidado!A76,'2022'!$I$14:$I$517)</f>
        <v>20000</v>
      </c>
      <c r="K76" s="5">
        <f t="shared" ca="1" si="2"/>
        <v>13219</v>
      </c>
      <c r="L76" s="5"/>
      <c r="M76" s="5">
        <f t="shared" ca="1" si="0"/>
        <v>13219</v>
      </c>
      <c r="N76" s="5">
        <f t="shared" si="1"/>
        <v>0</v>
      </c>
      <c r="O76" s="5"/>
      <c r="P76" s="5"/>
    </row>
    <row r="77" spans="1:16" ht="12.75" customHeight="1" x14ac:dyDescent="0.2">
      <c r="A77" s="26" t="s">
        <v>121</v>
      </c>
      <c r="B77" s="27"/>
      <c r="C77" s="28" t="s">
        <v>122</v>
      </c>
      <c r="D77" s="29"/>
      <c r="E77" s="29"/>
      <c r="F77" s="27"/>
      <c r="G77" s="5">
        <f ca="1">SUMIF('2021'!$A$14:$B$547,Consolidado!A77,'2021'!$Q$14:$Q$547)</f>
        <v>0</v>
      </c>
      <c r="H77" s="5">
        <f ca="1">SUMIF('2021'!$A$14:$B$547,Consolidado!A77,'2021'!$S$14:$S$547)</f>
        <v>0</v>
      </c>
      <c r="I77" s="5">
        <f ca="1">+SUMIF('2022'!$A$14:$B$517,Consolidado!A77,'2022'!$G$14:$G$517)</f>
        <v>645051</v>
      </c>
      <c r="J77" s="5">
        <f ca="1">SUMIF('2022'!$A$14:$B$517,Consolidado!A77,'2022'!$I$14:$I$517)</f>
        <v>713858</v>
      </c>
      <c r="K77" s="5">
        <v>0</v>
      </c>
      <c r="L77" s="5">
        <f ca="1">+H77+J77-G77-I77</f>
        <v>68807</v>
      </c>
      <c r="M77" s="5">
        <f t="shared" si="0"/>
        <v>0</v>
      </c>
      <c r="N77" s="5">
        <f t="shared" ca="1" si="1"/>
        <v>68807</v>
      </c>
      <c r="O77" s="5"/>
      <c r="P77" s="5"/>
    </row>
    <row r="78" spans="1:16" ht="12.75" customHeight="1" x14ac:dyDescent="0.2">
      <c r="A78" s="26" t="s">
        <v>123</v>
      </c>
      <c r="B78" s="27"/>
      <c r="C78" s="28" t="s">
        <v>124</v>
      </c>
      <c r="D78" s="29"/>
      <c r="E78" s="29"/>
      <c r="F78" s="27"/>
      <c r="G78" s="5">
        <f ca="1">SUMIF('2021'!$A$14:$B$547,Consolidado!A78,'2021'!$Q$14:$Q$547)</f>
        <v>0</v>
      </c>
      <c r="H78" s="5">
        <f ca="1">SUMIF('2021'!$A$14:$B$547,Consolidado!A78,'2021'!$S$14:$S$547)</f>
        <v>0</v>
      </c>
      <c r="I78" s="5">
        <f ca="1">+SUMIF('2022'!$A$14:$B$517,Consolidado!A78,'2022'!$G$14:$G$517)</f>
        <v>100000</v>
      </c>
      <c r="J78" s="5">
        <f ca="1">SUMIF('2022'!$A$14:$B$517,Consolidado!A78,'2022'!$I$14:$I$517)</f>
        <v>101941</v>
      </c>
      <c r="K78" s="5"/>
      <c r="L78" s="5">
        <f ca="1">+H78+J78-G78-I78</f>
        <v>1941</v>
      </c>
      <c r="M78" s="5">
        <f t="shared" si="0"/>
        <v>0</v>
      </c>
      <c r="N78" s="5">
        <f t="shared" ca="1" si="1"/>
        <v>1941</v>
      </c>
      <c r="O78" s="5"/>
      <c r="P78" s="5"/>
    </row>
    <row r="79" spans="1:16" ht="12.75" customHeight="1" x14ac:dyDescent="0.2">
      <c r="A79" s="30" t="s">
        <v>1271</v>
      </c>
      <c r="B79" s="31"/>
      <c r="C79" s="28" t="s">
        <v>1285</v>
      </c>
      <c r="D79" s="29"/>
      <c r="E79" s="29"/>
      <c r="F79" s="27"/>
      <c r="G79" s="5">
        <f ca="1">SUMIF('2021'!$A$14:$B$547,Consolidado!A79,'2021'!$Q$14:$Q$547)</f>
        <v>0</v>
      </c>
      <c r="H79" s="5">
        <f ca="1">SUMIF('2021'!$A$14:$B$547,Consolidado!A79,'2021'!$S$14:$S$547)</f>
        <v>0</v>
      </c>
      <c r="I79" s="5">
        <f ca="1">+SUMIF('2022'!$A$14:$B$517,Consolidado!A79,'2022'!$G$14:$G$517)</f>
        <v>650413</v>
      </c>
      <c r="J79" s="5">
        <f ca="1">SUMIF('2022'!$A$14:$B$517,Consolidado!A79,'2022'!$I$14:$I$517)</f>
        <v>398598</v>
      </c>
      <c r="K79" s="5">
        <f t="shared" ca="1" si="2"/>
        <v>251815</v>
      </c>
      <c r="L79" s="5">
        <v>0</v>
      </c>
      <c r="M79" s="5">
        <f ca="1">+K79</f>
        <v>251815</v>
      </c>
      <c r="N79" s="5">
        <f>+L79</f>
        <v>0</v>
      </c>
      <c r="O79" s="5"/>
      <c r="P79" s="5"/>
    </row>
    <row r="80" spans="1:16" ht="12.75" customHeight="1" x14ac:dyDescent="0.2">
      <c r="A80" s="26" t="s">
        <v>125</v>
      </c>
      <c r="B80" s="27"/>
      <c r="C80" s="28" t="s">
        <v>126</v>
      </c>
      <c r="D80" s="29"/>
      <c r="E80" s="29"/>
      <c r="F80" s="27"/>
      <c r="G80" s="5">
        <f ca="1">SUMIF('2021'!$A$14:$B$547,Consolidado!A80,'2021'!$Q$14:$Q$547)</f>
        <v>0</v>
      </c>
      <c r="H80" s="5">
        <f ca="1">SUMIF('2021'!$A$14:$B$547,Consolidado!A80,'2021'!$S$14:$S$547)</f>
        <v>0</v>
      </c>
      <c r="I80" s="5">
        <f ca="1">+SUMIF('2022'!$A$14:$B$517,Consolidado!A80,'2022'!$G$14:$G$517)</f>
        <v>94393</v>
      </c>
      <c r="J80" s="5">
        <f ca="1">SUMIF('2022'!$A$14:$B$517,Consolidado!A80,'2022'!$I$14:$I$517)</f>
        <v>100845</v>
      </c>
      <c r="K80" s="5"/>
      <c r="L80" s="5">
        <f ca="1">+H80+J80-G80-I80</f>
        <v>6452</v>
      </c>
      <c r="M80" s="5">
        <f t="shared" si="0"/>
        <v>0</v>
      </c>
      <c r="N80" s="5">
        <f t="shared" ca="1" si="1"/>
        <v>6452</v>
      </c>
      <c r="O80" s="5"/>
      <c r="P80" s="5"/>
    </row>
    <row r="81" spans="1:16" ht="12.75" customHeight="1" x14ac:dyDescent="0.2">
      <c r="A81" s="26" t="s">
        <v>127</v>
      </c>
      <c r="B81" s="27"/>
      <c r="C81" s="28" t="s">
        <v>128</v>
      </c>
      <c r="D81" s="29"/>
      <c r="E81" s="29"/>
      <c r="F81" s="27"/>
      <c r="G81" s="5">
        <f ca="1">SUMIF('2021'!$A$14:$B$547,Consolidado!A81,'2021'!$Q$14:$Q$547)</f>
        <v>0</v>
      </c>
      <c r="H81" s="5">
        <f ca="1">SUMIF('2021'!$A$14:$B$547,Consolidado!A81,'2021'!$S$14:$S$547)</f>
        <v>0</v>
      </c>
      <c r="I81" s="5">
        <f ca="1">+SUMIF('2022'!$A$14:$B$517,Consolidado!A81,'2022'!$G$14:$G$517)</f>
        <v>400000</v>
      </c>
      <c r="J81" s="5">
        <f ca="1">SUMIF('2022'!$A$14:$B$517,Consolidado!A81,'2022'!$I$14:$I$517)</f>
        <v>367480</v>
      </c>
      <c r="K81" s="5">
        <f t="shared" ca="1" si="2"/>
        <v>32520</v>
      </c>
      <c r="L81" s="5"/>
      <c r="M81" s="5">
        <f t="shared" ca="1" si="0"/>
        <v>32520</v>
      </c>
      <c r="N81" s="5">
        <f t="shared" si="1"/>
        <v>0</v>
      </c>
      <c r="O81" s="5"/>
      <c r="P81" s="5"/>
    </row>
    <row r="82" spans="1:16" ht="12.75" customHeight="1" x14ac:dyDescent="0.2">
      <c r="A82" s="26" t="s">
        <v>129</v>
      </c>
      <c r="B82" s="27"/>
      <c r="C82" s="28" t="s">
        <v>130</v>
      </c>
      <c r="D82" s="29"/>
      <c r="E82" s="29"/>
      <c r="F82" s="27"/>
      <c r="G82" s="5">
        <f ca="1">SUMIF('2021'!$A$14:$B$547,Consolidado!A82,'2021'!$Q$14:$Q$547)</f>
        <v>0</v>
      </c>
      <c r="H82" s="5">
        <f ca="1">SUMIF('2021'!$A$14:$B$547,Consolidado!A82,'2021'!$S$14:$S$547)</f>
        <v>0</v>
      </c>
      <c r="I82" s="5">
        <f ca="1">+SUMIF('2022'!$A$14:$B$517,Consolidado!A82,'2022'!$G$14:$G$517)</f>
        <v>400000</v>
      </c>
      <c r="J82" s="5">
        <f ca="1">SUMIF('2022'!$A$14:$B$517,Consolidado!A82,'2022'!$I$14:$I$517)</f>
        <v>477059</v>
      </c>
      <c r="K82" s="5"/>
      <c r="L82" s="5">
        <f ca="1">+H82+J82-G82-I82</f>
        <v>77059</v>
      </c>
      <c r="M82" s="5">
        <f t="shared" si="0"/>
        <v>0</v>
      </c>
      <c r="N82" s="5">
        <f t="shared" ca="1" si="1"/>
        <v>77059</v>
      </c>
      <c r="O82" s="5"/>
      <c r="P82" s="5"/>
    </row>
    <row r="83" spans="1:16" ht="12.75" customHeight="1" x14ac:dyDescent="0.2">
      <c r="A83" s="26" t="s">
        <v>131</v>
      </c>
      <c r="B83" s="27"/>
      <c r="C83" s="28" t="s">
        <v>132</v>
      </c>
      <c r="D83" s="29"/>
      <c r="E83" s="29"/>
      <c r="F83" s="27"/>
      <c r="G83" s="5">
        <f ca="1">SUMIF('2021'!$A$14:$B$547,Consolidado!A83,'2021'!$Q$14:$Q$547)</f>
        <v>0</v>
      </c>
      <c r="H83" s="5">
        <f ca="1">SUMIF('2021'!$A$14:$B$547,Consolidado!A83,'2021'!$S$14:$S$547)</f>
        <v>0</v>
      </c>
      <c r="I83" s="5">
        <f ca="1">+SUMIF('2022'!$A$14:$B$517,Consolidado!A83,'2022'!$G$14:$G$517)</f>
        <v>200000</v>
      </c>
      <c r="J83" s="5">
        <f ca="1">SUMIF('2022'!$A$14:$B$517,Consolidado!A83,'2022'!$I$14:$I$517)</f>
        <v>192180</v>
      </c>
      <c r="K83" s="5">
        <f t="shared" ref="K83:K153" ca="1" si="3">+G83+I83-H83-J83</f>
        <v>7820</v>
      </c>
      <c r="L83" s="5">
        <v>0</v>
      </c>
      <c r="M83" s="5">
        <f t="shared" ref="M83:M153" ca="1" si="4">+K83</f>
        <v>7820</v>
      </c>
      <c r="N83" s="5">
        <f t="shared" ref="N83:N153" si="5">+L83</f>
        <v>0</v>
      </c>
      <c r="O83" s="5"/>
      <c r="P83" s="5"/>
    </row>
    <row r="84" spans="1:16" ht="12.75" customHeight="1" x14ac:dyDescent="0.2">
      <c r="A84" s="26" t="s">
        <v>133</v>
      </c>
      <c r="B84" s="27"/>
      <c r="C84" s="28" t="s">
        <v>134</v>
      </c>
      <c r="D84" s="29"/>
      <c r="E84" s="29"/>
      <c r="F84" s="27"/>
      <c r="G84" s="5">
        <f ca="1">SUMIF('2021'!$A$14:$B$547,Consolidado!A84,'2021'!$Q$14:$Q$547)</f>
        <v>0</v>
      </c>
      <c r="H84" s="5">
        <f ca="1">SUMIF('2021'!$A$14:$B$547,Consolidado!A84,'2021'!$S$14:$S$547)</f>
        <v>0</v>
      </c>
      <c r="I84" s="5">
        <f ca="1">+SUMIF('2022'!$A$14:$B$517,Consolidado!A84,'2022'!$G$14:$G$517)</f>
        <v>120000</v>
      </c>
      <c r="J84" s="5">
        <f ca="1">SUMIF('2022'!$A$14:$B$517,Consolidado!A84,'2022'!$I$14:$I$517)</f>
        <v>93080</v>
      </c>
      <c r="K84" s="5">
        <f t="shared" ca="1" si="3"/>
        <v>26920</v>
      </c>
      <c r="L84" s="5"/>
      <c r="M84" s="5">
        <f t="shared" ca="1" si="4"/>
        <v>26920</v>
      </c>
      <c r="N84" s="5">
        <f t="shared" si="5"/>
        <v>0</v>
      </c>
      <c r="O84" s="5"/>
      <c r="P84" s="5"/>
    </row>
    <row r="85" spans="1:16" ht="12.75" customHeight="1" x14ac:dyDescent="0.2">
      <c r="A85" s="26" t="s">
        <v>135</v>
      </c>
      <c r="B85" s="27"/>
      <c r="C85" s="28" t="s">
        <v>136</v>
      </c>
      <c r="D85" s="29"/>
      <c r="E85" s="29"/>
      <c r="F85" s="27"/>
      <c r="G85" s="5">
        <f ca="1">SUMIF('2021'!$A$14:$B$547,Consolidado!A85,'2021'!$Q$14:$Q$547)</f>
        <v>0</v>
      </c>
      <c r="H85" s="5">
        <f ca="1">SUMIF('2021'!$A$14:$B$547,Consolidado!A85,'2021'!$S$14:$S$547)</f>
        <v>0</v>
      </c>
      <c r="I85" s="5">
        <f ca="1">+SUMIF('2022'!$A$14:$B$517,Consolidado!A85,'2022'!$G$14:$G$517)</f>
        <v>320000</v>
      </c>
      <c r="J85" s="5">
        <f ca="1">SUMIF('2022'!$A$14:$B$517,Consolidado!A85,'2022'!$I$14:$I$517)</f>
        <v>341361</v>
      </c>
      <c r="K85" s="5"/>
      <c r="L85" s="5">
        <f ca="1">+H85+J85-G85-I85</f>
        <v>21361</v>
      </c>
      <c r="M85" s="5">
        <f t="shared" si="4"/>
        <v>0</v>
      </c>
      <c r="N85" s="5">
        <f t="shared" ca="1" si="5"/>
        <v>21361</v>
      </c>
      <c r="O85" s="5"/>
      <c r="P85" s="5"/>
    </row>
    <row r="86" spans="1:16" ht="12.75" customHeight="1" x14ac:dyDescent="0.2">
      <c r="A86" s="26" t="s">
        <v>137</v>
      </c>
      <c r="B86" s="27"/>
      <c r="C86" s="28" t="s">
        <v>138</v>
      </c>
      <c r="D86" s="29"/>
      <c r="E86" s="29"/>
      <c r="F86" s="27"/>
      <c r="G86" s="5">
        <f ca="1">SUMIF('2021'!$A$14:$B$547,Consolidado!A86,'2021'!$Q$14:$Q$547)</f>
        <v>0</v>
      </c>
      <c r="H86" s="5">
        <f ca="1">SUMIF('2021'!$A$14:$B$547,Consolidado!A86,'2021'!$S$14:$S$547)</f>
        <v>0</v>
      </c>
      <c r="I86" s="5">
        <f ca="1">+SUMIF('2022'!$A$14:$B$517,Consolidado!A86,'2022'!$G$14:$G$517)</f>
        <v>150000</v>
      </c>
      <c r="J86" s="5">
        <f ca="1">SUMIF('2022'!$A$14:$B$517,Consolidado!A86,'2022'!$I$14:$I$517)</f>
        <v>153440</v>
      </c>
      <c r="K86" s="5"/>
      <c r="L86" s="5">
        <f ca="1">+H86+J86-G86-I86</f>
        <v>3440</v>
      </c>
      <c r="M86" s="5">
        <f t="shared" si="4"/>
        <v>0</v>
      </c>
      <c r="N86" s="5">
        <f t="shared" ca="1" si="5"/>
        <v>3440</v>
      </c>
      <c r="O86" s="5"/>
      <c r="P86" s="5"/>
    </row>
    <row r="87" spans="1:16" ht="12.75" customHeight="1" x14ac:dyDescent="0.2">
      <c r="A87" s="26" t="s">
        <v>139</v>
      </c>
      <c r="B87" s="27"/>
      <c r="C87" s="28" t="s">
        <v>140</v>
      </c>
      <c r="D87" s="29"/>
      <c r="E87" s="29"/>
      <c r="F87" s="27"/>
      <c r="G87" s="5">
        <f ca="1">SUMIF('2021'!$A$14:$B$547,Consolidado!A87,'2021'!$Q$14:$Q$547)</f>
        <v>0</v>
      </c>
      <c r="H87" s="5">
        <f ca="1">SUMIF('2021'!$A$14:$B$547,Consolidado!A87,'2021'!$S$14:$S$547)</f>
        <v>0</v>
      </c>
      <c r="I87" s="5">
        <f ca="1">+SUMIF('2022'!$A$14:$B$517,Consolidado!A87,'2022'!$G$14:$G$517)</f>
        <v>400000</v>
      </c>
      <c r="J87" s="5">
        <f ca="1">SUMIF('2022'!$A$14:$B$517,Consolidado!A87,'2022'!$I$14:$I$517)</f>
        <v>396451</v>
      </c>
      <c r="K87" s="5">
        <f t="shared" ca="1" si="3"/>
        <v>3549</v>
      </c>
      <c r="L87" s="5">
        <v>0</v>
      </c>
      <c r="M87" s="5">
        <f t="shared" ca="1" si="4"/>
        <v>3549</v>
      </c>
      <c r="N87" s="5">
        <f t="shared" si="5"/>
        <v>0</v>
      </c>
      <c r="O87" s="5"/>
      <c r="P87" s="5"/>
    </row>
    <row r="88" spans="1:16" ht="12.75" customHeight="1" x14ac:dyDescent="0.2">
      <c r="A88" s="26" t="s">
        <v>141</v>
      </c>
      <c r="B88" s="27"/>
      <c r="C88" s="28" t="s">
        <v>142</v>
      </c>
      <c r="D88" s="29"/>
      <c r="E88" s="29"/>
      <c r="F88" s="27"/>
      <c r="G88" s="5">
        <f ca="1">SUMIF('2021'!$A$14:$B$547,Consolidado!A88,'2021'!$Q$14:$Q$547)</f>
        <v>0</v>
      </c>
      <c r="H88" s="5">
        <f ca="1">SUMIF('2021'!$A$14:$B$547,Consolidado!A88,'2021'!$S$14:$S$547)</f>
        <v>0</v>
      </c>
      <c r="I88" s="5">
        <f ca="1">+SUMIF('2022'!$A$14:$B$517,Consolidado!A88,'2022'!$G$14:$G$517)</f>
        <v>200000</v>
      </c>
      <c r="J88" s="5">
        <f ca="1">SUMIF('2022'!$A$14:$B$517,Consolidado!A88,'2022'!$I$14:$I$517)</f>
        <v>200164</v>
      </c>
      <c r="K88" s="5">
        <v>0</v>
      </c>
      <c r="L88" s="5">
        <f ca="1">+H88+J88-G88-I88</f>
        <v>164</v>
      </c>
      <c r="M88" s="5">
        <f t="shared" si="4"/>
        <v>0</v>
      </c>
      <c r="N88" s="5">
        <f t="shared" ca="1" si="5"/>
        <v>164</v>
      </c>
      <c r="O88" s="5"/>
      <c r="P88" s="5"/>
    </row>
    <row r="89" spans="1:16" ht="12.75" customHeight="1" x14ac:dyDescent="0.2">
      <c r="A89" s="26" t="s">
        <v>143</v>
      </c>
      <c r="B89" s="27"/>
      <c r="C89" s="28" t="s">
        <v>144</v>
      </c>
      <c r="D89" s="29"/>
      <c r="E89" s="29"/>
      <c r="F89" s="27"/>
      <c r="G89" s="5">
        <f ca="1">SUMIF('2021'!$A$14:$B$547,Consolidado!A89,'2021'!$Q$14:$Q$547)</f>
        <v>0</v>
      </c>
      <c r="H89" s="5">
        <f ca="1">SUMIF('2021'!$A$14:$B$547,Consolidado!A89,'2021'!$S$14:$S$547)</f>
        <v>0</v>
      </c>
      <c r="I89" s="5">
        <f ca="1">+SUMIF('2022'!$A$14:$B$517,Consolidado!A89,'2022'!$G$14:$G$517)</f>
        <v>150000</v>
      </c>
      <c r="J89" s="5">
        <f ca="1">SUMIF('2022'!$A$14:$B$517,Consolidado!A89,'2022'!$I$14:$I$517)</f>
        <v>151531</v>
      </c>
      <c r="K89" s="5"/>
      <c r="L89" s="5">
        <f ca="1">+H89+J89-G89-I89</f>
        <v>1531</v>
      </c>
      <c r="M89" s="5">
        <f t="shared" si="4"/>
        <v>0</v>
      </c>
      <c r="N89" s="5">
        <f t="shared" ca="1" si="5"/>
        <v>1531</v>
      </c>
      <c r="O89" s="5"/>
      <c r="P89" s="5"/>
    </row>
    <row r="90" spans="1:16" ht="12.75" customHeight="1" x14ac:dyDescent="0.2">
      <c r="A90" s="26" t="s">
        <v>145</v>
      </c>
      <c r="B90" s="27"/>
      <c r="C90" s="28" t="s">
        <v>146</v>
      </c>
      <c r="D90" s="29"/>
      <c r="E90" s="29"/>
      <c r="F90" s="27"/>
      <c r="G90" s="5">
        <f ca="1">SUMIF('2021'!$A$14:$B$547,Consolidado!A90,'2021'!$Q$14:$Q$547)</f>
        <v>0</v>
      </c>
      <c r="H90" s="5">
        <f ca="1">SUMIF('2021'!$A$14:$B$547,Consolidado!A90,'2021'!$S$14:$S$547)</f>
        <v>0</v>
      </c>
      <c r="I90" s="5">
        <f ca="1">+SUMIF('2022'!$A$14:$B$517,Consolidado!A90,'2022'!$G$14:$G$517)</f>
        <v>120000</v>
      </c>
      <c r="J90" s="5">
        <f ca="1">SUMIF('2022'!$A$14:$B$517,Consolidado!A90,'2022'!$I$14:$I$517)</f>
        <v>117540</v>
      </c>
      <c r="K90" s="5">
        <f t="shared" ca="1" si="3"/>
        <v>2460</v>
      </c>
      <c r="L90" s="5"/>
      <c r="M90" s="5">
        <f t="shared" ca="1" si="4"/>
        <v>2460</v>
      </c>
      <c r="N90" s="5">
        <f t="shared" si="5"/>
        <v>0</v>
      </c>
      <c r="O90" s="5"/>
      <c r="P90" s="5"/>
    </row>
    <row r="91" spans="1:16" ht="12.75" customHeight="1" x14ac:dyDescent="0.2">
      <c r="A91" s="26" t="s">
        <v>147</v>
      </c>
      <c r="B91" s="27"/>
      <c r="C91" s="28" t="s">
        <v>148</v>
      </c>
      <c r="D91" s="29"/>
      <c r="E91" s="29"/>
      <c r="F91" s="27"/>
      <c r="G91" s="5">
        <f ca="1">SUMIF('2021'!$A$14:$B$547,Consolidado!A91,'2021'!$Q$14:$Q$547)</f>
        <v>0</v>
      </c>
      <c r="H91" s="5">
        <f ca="1">SUMIF('2021'!$A$14:$B$547,Consolidado!A91,'2021'!$S$14:$S$547)</f>
        <v>0</v>
      </c>
      <c r="I91" s="5">
        <f ca="1">+SUMIF('2022'!$A$14:$B$517,Consolidado!A91,'2022'!$G$14:$G$517)</f>
        <v>400000</v>
      </c>
      <c r="J91" s="5">
        <f ca="1">SUMIF('2022'!$A$14:$B$517,Consolidado!A91,'2022'!$I$14:$I$517)</f>
        <v>405339</v>
      </c>
      <c r="K91" s="5"/>
      <c r="L91" s="5">
        <f ca="1">+H91+J91-G91-I91</f>
        <v>5339</v>
      </c>
      <c r="M91" s="5">
        <f t="shared" si="4"/>
        <v>0</v>
      </c>
      <c r="N91" s="5">
        <f t="shared" ca="1" si="5"/>
        <v>5339</v>
      </c>
      <c r="O91" s="5"/>
      <c r="P91" s="5"/>
    </row>
    <row r="92" spans="1:16" ht="12.75" customHeight="1" x14ac:dyDescent="0.2">
      <c r="A92" s="26" t="s">
        <v>149</v>
      </c>
      <c r="B92" s="27"/>
      <c r="C92" s="28" t="s">
        <v>150</v>
      </c>
      <c r="D92" s="29"/>
      <c r="E92" s="29"/>
      <c r="F92" s="27"/>
      <c r="G92" s="5">
        <f ca="1">SUMIF('2021'!$A$14:$B$547,Consolidado!A92,'2021'!$Q$14:$Q$547)</f>
        <v>0</v>
      </c>
      <c r="H92" s="5">
        <f ca="1">SUMIF('2021'!$A$14:$B$547,Consolidado!A92,'2021'!$S$14:$S$547)</f>
        <v>0</v>
      </c>
      <c r="I92" s="5">
        <f ca="1">+SUMIF('2022'!$A$14:$B$517,Consolidado!A92,'2022'!$G$14:$G$517)</f>
        <v>150000</v>
      </c>
      <c r="J92" s="5">
        <f ca="1">SUMIF('2022'!$A$14:$B$517,Consolidado!A92,'2022'!$I$14:$I$517)</f>
        <v>115451</v>
      </c>
      <c r="K92" s="5">
        <f t="shared" ca="1" si="3"/>
        <v>34549</v>
      </c>
      <c r="L92" s="5"/>
      <c r="M92" s="5">
        <f t="shared" ca="1" si="4"/>
        <v>34549</v>
      </c>
      <c r="N92" s="5">
        <f t="shared" si="5"/>
        <v>0</v>
      </c>
      <c r="O92" s="5"/>
      <c r="P92" s="5"/>
    </row>
    <row r="93" spans="1:16" ht="12.75" customHeight="1" x14ac:dyDescent="0.2">
      <c r="A93" s="26" t="s">
        <v>151</v>
      </c>
      <c r="B93" s="27"/>
      <c r="C93" s="28" t="s">
        <v>152</v>
      </c>
      <c r="D93" s="29"/>
      <c r="E93" s="29"/>
      <c r="F93" s="27"/>
      <c r="G93" s="5">
        <f ca="1">SUMIF('2021'!$A$14:$B$547,Consolidado!A93,'2021'!$Q$14:$Q$547)</f>
        <v>0</v>
      </c>
      <c r="H93" s="5">
        <f ca="1">SUMIF('2021'!$A$14:$B$547,Consolidado!A93,'2021'!$S$14:$S$547)</f>
        <v>0</v>
      </c>
      <c r="I93" s="5">
        <f ca="1">+SUMIF('2022'!$A$14:$B$517,Consolidado!A93,'2022'!$G$14:$G$517)</f>
        <v>320000</v>
      </c>
      <c r="J93" s="5">
        <f ca="1">SUMIF('2022'!$A$14:$B$517,Consolidado!A93,'2022'!$I$14:$I$517)</f>
        <v>383152</v>
      </c>
      <c r="K93" s="5"/>
      <c r="L93" s="5">
        <f ca="1">+H93+J93-G93-I93</f>
        <v>63152</v>
      </c>
      <c r="M93" s="5">
        <f t="shared" si="4"/>
        <v>0</v>
      </c>
      <c r="N93" s="5">
        <f t="shared" ca="1" si="5"/>
        <v>63152</v>
      </c>
      <c r="O93" s="5"/>
      <c r="P93" s="5"/>
    </row>
    <row r="94" spans="1:16" ht="12.75" customHeight="1" x14ac:dyDescent="0.2">
      <c r="A94" s="26" t="s">
        <v>153</v>
      </c>
      <c r="B94" s="27"/>
      <c r="C94" s="28" t="s">
        <v>154</v>
      </c>
      <c r="D94" s="29"/>
      <c r="E94" s="29"/>
      <c r="F94" s="27"/>
      <c r="G94" s="5">
        <f ca="1">SUMIF('2021'!$A$14:$B$547,Consolidado!A94,'2021'!$Q$14:$Q$547)</f>
        <v>0</v>
      </c>
      <c r="H94" s="5">
        <f ca="1">SUMIF('2021'!$A$14:$B$547,Consolidado!A94,'2021'!$S$14:$S$547)</f>
        <v>0</v>
      </c>
      <c r="I94" s="5">
        <f ca="1">+SUMIF('2022'!$A$14:$B$517,Consolidado!A94,'2022'!$G$14:$G$517)</f>
        <v>150000</v>
      </c>
      <c r="J94" s="5">
        <f ca="1">SUMIF('2022'!$A$14:$B$517,Consolidado!A94,'2022'!$I$14:$I$517)</f>
        <v>151532</v>
      </c>
      <c r="K94" s="5"/>
      <c r="L94" s="5">
        <f ca="1">+H94+J94-G94-I94</f>
        <v>1532</v>
      </c>
      <c r="M94" s="5">
        <f t="shared" si="4"/>
        <v>0</v>
      </c>
      <c r="N94" s="5">
        <f t="shared" ca="1" si="5"/>
        <v>1532</v>
      </c>
      <c r="O94" s="5"/>
      <c r="P94" s="5"/>
    </row>
    <row r="95" spans="1:16" ht="12.75" customHeight="1" x14ac:dyDescent="0.2">
      <c r="A95" s="26" t="s">
        <v>155</v>
      </c>
      <c r="B95" s="27"/>
      <c r="C95" s="28" t="s">
        <v>156</v>
      </c>
      <c r="D95" s="29"/>
      <c r="E95" s="29"/>
      <c r="F95" s="27"/>
      <c r="G95" s="5">
        <f ca="1">SUMIF('2021'!$A$14:$B$547,Consolidado!A95,'2021'!$Q$14:$Q$547)</f>
        <v>0</v>
      </c>
      <c r="H95" s="5">
        <f ca="1">SUMIF('2021'!$A$14:$B$547,Consolidado!A95,'2021'!$S$14:$S$547)</f>
        <v>0</v>
      </c>
      <c r="I95" s="5">
        <f ca="1">+SUMIF('2022'!$A$14:$B$517,Consolidado!A95,'2022'!$G$14:$G$517)</f>
        <v>907283</v>
      </c>
      <c r="J95" s="5">
        <f ca="1">SUMIF('2022'!$A$14:$B$517,Consolidado!A95,'2022'!$I$14:$I$517)</f>
        <v>1032790</v>
      </c>
      <c r="K95" s="5">
        <v>0</v>
      </c>
      <c r="L95" s="5">
        <f ca="1">+H95+J95-G95-I95</f>
        <v>125507</v>
      </c>
      <c r="M95" s="5">
        <f t="shared" si="4"/>
        <v>0</v>
      </c>
      <c r="N95" s="5">
        <f t="shared" ca="1" si="5"/>
        <v>125507</v>
      </c>
      <c r="O95" s="5"/>
      <c r="P95" s="5"/>
    </row>
    <row r="96" spans="1:16" ht="12.75" customHeight="1" x14ac:dyDescent="0.2">
      <c r="A96" s="26" t="s">
        <v>157</v>
      </c>
      <c r="B96" s="27"/>
      <c r="C96" s="28" t="s">
        <v>158</v>
      </c>
      <c r="D96" s="29"/>
      <c r="E96" s="29"/>
      <c r="F96" s="27"/>
      <c r="G96" s="5">
        <f ca="1">SUMIF('2021'!$A$14:$B$547,Consolidado!A96,'2021'!$Q$14:$Q$547)</f>
        <v>0</v>
      </c>
      <c r="H96" s="5">
        <f ca="1">SUMIF('2021'!$A$14:$B$547,Consolidado!A96,'2021'!$S$14:$S$547)</f>
        <v>0</v>
      </c>
      <c r="I96" s="5">
        <f ca="1">+SUMIF('2022'!$A$14:$B$517,Consolidado!A96,'2022'!$G$14:$G$517)</f>
        <v>680000</v>
      </c>
      <c r="J96" s="5">
        <f ca="1">SUMIF('2022'!$A$14:$B$517,Consolidado!A96,'2022'!$I$14:$I$517)</f>
        <v>682037</v>
      </c>
      <c r="K96" s="5"/>
      <c r="L96" s="5">
        <f ca="1">+H96+J96-G96-I96</f>
        <v>2037</v>
      </c>
      <c r="M96" s="5">
        <f t="shared" si="4"/>
        <v>0</v>
      </c>
      <c r="N96" s="5">
        <f t="shared" ca="1" si="5"/>
        <v>2037</v>
      </c>
      <c r="O96" s="5"/>
      <c r="P96" s="5"/>
    </row>
    <row r="97" spans="1:16" ht="12.75" customHeight="1" x14ac:dyDescent="0.2">
      <c r="A97" s="30" t="s">
        <v>1272</v>
      </c>
      <c r="B97" s="31"/>
      <c r="C97" s="28" t="s">
        <v>1286</v>
      </c>
      <c r="D97" s="29"/>
      <c r="E97" s="29"/>
      <c r="F97" s="27"/>
      <c r="G97" s="5">
        <f ca="1">SUMIF('2021'!$A$14:$B$547,Consolidado!A97,'2021'!$Q$14:$Q$547)</f>
        <v>0</v>
      </c>
      <c r="H97" s="5">
        <f ca="1">SUMIF('2021'!$A$14:$B$547,Consolidado!A97,'2021'!$S$14:$S$547)</f>
        <v>0</v>
      </c>
      <c r="I97" s="5">
        <f ca="1">+SUMIF('2022'!$A$14:$B$517,Consolidado!A97,'2022'!$G$14:$G$517)</f>
        <v>500000</v>
      </c>
      <c r="J97" s="5">
        <f ca="1">SUMIF('2022'!$A$14:$B$517,Consolidado!A97,'2022'!$I$14:$I$517)</f>
        <v>498481</v>
      </c>
      <c r="K97" s="5">
        <f t="shared" ca="1" si="3"/>
        <v>1519</v>
      </c>
      <c r="L97" s="5">
        <v>0</v>
      </c>
      <c r="M97" s="5">
        <f ca="1">+K97</f>
        <v>1519</v>
      </c>
      <c r="N97" s="5">
        <f>+L97</f>
        <v>0</v>
      </c>
      <c r="O97" s="5"/>
      <c r="P97" s="5"/>
    </row>
    <row r="98" spans="1:16" ht="12.75" customHeight="1" x14ac:dyDescent="0.2">
      <c r="A98" s="26" t="s">
        <v>159</v>
      </c>
      <c r="B98" s="27"/>
      <c r="C98" s="28" t="s">
        <v>160</v>
      </c>
      <c r="D98" s="29"/>
      <c r="E98" s="29"/>
      <c r="F98" s="27"/>
      <c r="G98" s="5">
        <f ca="1">SUMIF('2021'!$A$14:$B$547,Consolidado!A98,'2021'!$Q$14:$Q$547)</f>
        <v>0</v>
      </c>
      <c r="H98" s="5">
        <f ca="1">SUMIF('2021'!$A$14:$B$547,Consolidado!A98,'2021'!$S$14:$S$547)</f>
        <v>0</v>
      </c>
      <c r="I98" s="5">
        <f ca="1">+SUMIF('2022'!$A$14:$B$517,Consolidado!A98,'2022'!$G$14:$G$517)</f>
        <v>573498</v>
      </c>
      <c r="J98" s="5">
        <f ca="1">SUMIF('2022'!$A$14:$B$517,Consolidado!A98,'2022'!$I$14:$I$517)</f>
        <v>587494</v>
      </c>
      <c r="K98" s="5">
        <v>0</v>
      </c>
      <c r="L98" s="5">
        <f ca="1">+H98+J98-G98-I98</f>
        <v>13996</v>
      </c>
      <c r="M98" s="5">
        <f t="shared" si="4"/>
        <v>0</v>
      </c>
      <c r="N98" s="5">
        <f t="shared" ca="1" si="5"/>
        <v>13996</v>
      </c>
      <c r="O98" s="5"/>
      <c r="P98" s="5"/>
    </row>
    <row r="99" spans="1:16" ht="12.75" customHeight="1" x14ac:dyDescent="0.2">
      <c r="A99" s="30" t="s">
        <v>1273</v>
      </c>
      <c r="B99" s="31"/>
      <c r="C99" s="28" t="s">
        <v>1287</v>
      </c>
      <c r="D99" s="29"/>
      <c r="E99" s="29"/>
      <c r="F99" s="27"/>
      <c r="G99" s="5">
        <f ca="1">SUMIF('2021'!$A$14:$B$547,Consolidado!A99,'2021'!$Q$14:$Q$547)</f>
        <v>0</v>
      </c>
      <c r="H99" s="5">
        <f ca="1">SUMIF('2021'!$A$14:$B$547,Consolidado!A99,'2021'!$S$14:$S$547)</f>
        <v>0</v>
      </c>
      <c r="I99" s="5">
        <f ca="1">+SUMIF('2022'!$A$14:$B$517,Consolidado!A99,'2022'!$G$14:$G$517)</f>
        <v>500000</v>
      </c>
      <c r="J99" s="5">
        <f ca="1">SUMIF('2022'!$A$14:$B$517,Consolidado!A99,'2022'!$I$14:$I$517)</f>
        <v>286120</v>
      </c>
      <c r="K99" s="5">
        <f t="shared" ca="1" si="3"/>
        <v>213880</v>
      </c>
      <c r="L99" s="5">
        <v>0</v>
      </c>
      <c r="M99" s="5">
        <f t="shared" ref="M99:N101" ca="1" si="6">+K99</f>
        <v>213880</v>
      </c>
      <c r="N99" s="5">
        <f t="shared" si="6"/>
        <v>0</v>
      </c>
      <c r="O99" s="5"/>
      <c r="P99" s="5"/>
    </row>
    <row r="100" spans="1:16" ht="12.75" customHeight="1" x14ac:dyDescent="0.2">
      <c r="A100" s="30" t="s">
        <v>1274</v>
      </c>
      <c r="B100" s="31"/>
      <c r="C100" s="28" t="s">
        <v>1288</v>
      </c>
      <c r="D100" s="29"/>
      <c r="E100" s="29"/>
      <c r="F100" s="27"/>
      <c r="G100" s="5">
        <f ca="1">SUMIF('2021'!$A$14:$B$547,Consolidado!A100,'2021'!$Q$14:$Q$547)</f>
        <v>0</v>
      </c>
      <c r="H100" s="5">
        <f ca="1">SUMIF('2021'!$A$14:$B$547,Consolidado!A100,'2021'!$S$14:$S$547)</f>
        <v>0</v>
      </c>
      <c r="I100" s="5">
        <f ca="1">+SUMIF('2022'!$A$14:$B$517,Consolidado!A100,'2022'!$G$14:$G$517)</f>
        <v>1535678</v>
      </c>
      <c r="J100" s="5">
        <f ca="1">SUMIF('2022'!$A$14:$B$517,Consolidado!A100,'2022'!$I$14:$I$517)</f>
        <v>1571822</v>
      </c>
      <c r="K100" s="5">
        <v>0</v>
      </c>
      <c r="L100" s="5">
        <f ca="1">+H100+J100-G100-I100</f>
        <v>36144</v>
      </c>
      <c r="M100" s="5">
        <f t="shared" si="6"/>
        <v>0</v>
      </c>
      <c r="N100" s="5">
        <f t="shared" ca="1" si="6"/>
        <v>36144</v>
      </c>
      <c r="O100" s="5"/>
      <c r="P100" s="5"/>
    </row>
    <row r="101" spans="1:16" ht="12.75" customHeight="1" x14ac:dyDescent="0.2">
      <c r="A101" s="30" t="s">
        <v>1275</v>
      </c>
      <c r="B101" s="31"/>
      <c r="C101" s="28" t="s">
        <v>1289</v>
      </c>
      <c r="D101" s="29"/>
      <c r="E101" s="29"/>
      <c r="F101" s="27"/>
      <c r="G101" s="5">
        <f ca="1">SUMIF('2021'!$A$14:$B$547,Consolidado!A101,'2021'!$Q$14:$Q$547)</f>
        <v>0</v>
      </c>
      <c r="H101" s="5">
        <f ca="1">SUMIF('2021'!$A$14:$B$547,Consolidado!A101,'2021'!$S$14:$S$547)</f>
        <v>0</v>
      </c>
      <c r="I101" s="5">
        <f ca="1">+SUMIF('2022'!$A$14:$B$517,Consolidado!A101,'2022'!$G$14:$G$517)</f>
        <v>1000000</v>
      </c>
      <c r="J101" s="5">
        <f ca="1">SUMIF('2022'!$A$14:$B$517,Consolidado!A101,'2022'!$I$14:$I$517)</f>
        <v>939354</v>
      </c>
      <c r="K101" s="5">
        <f t="shared" ca="1" si="3"/>
        <v>60646</v>
      </c>
      <c r="L101" s="5">
        <v>0</v>
      </c>
      <c r="M101" s="5">
        <f t="shared" ca="1" si="6"/>
        <v>60646</v>
      </c>
      <c r="N101" s="5">
        <f t="shared" si="6"/>
        <v>0</v>
      </c>
      <c r="O101" s="5"/>
      <c r="P101" s="5"/>
    </row>
    <row r="102" spans="1:16" ht="12.75" customHeight="1" x14ac:dyDescent="0.2">
      <c r="A102" s="26" t="s">
        <v>161</v>
      </c>
      <c r="B102" s="27"/>
      <c r="C102" s="28" t="s">
        <v>162</v>
      </c>
      <c r="D102" s="29"/>
      <c r="E102" s="29"/>
      <c r="F102" s="27"/>
      <c r="G102" s="5">
        <f ca="1">SUMIF('2021'!$A$14:$B$547,Consolidado!A102,'2021'!$Q$14:$Q$547)</f>
        <v>0</v>
      </c>
      <c r="H102" s="5">
        <f ca="1">SUMIF('2021'!$A$14:$B$547,Consolidado!A102,'2021'!$S$14:$S$547)</f>
        <v>0</v>
      </c>
      <c r="I102" s="5">
        <f ca="1">+SUMIF('2022'!$A$14:$B$517,Consolidado!A102,'2022'!$G$14:$G$517)</f>
        <v>1500000</v>
      </c>
      <c r="J102" s="5">
        <f ca="1">SUMIF('2022'!$A$14:$B$517,Consolidado!A102,'2022'!$I$14:$I$517)</f>
        <v>1500135</v>
      </c>
      <c r="K102" s="5">
        <v>0</v>
      </c>
      <c r="L102" s="5">
        <f ca="1">+H102+J102-G102-I102</f>
        <v>135</v>
      </c>
      <c r="M102" s="5">
        <f t="shared" si="4"/>
        <v>0</v>
      </c>
      <c r="N102" s="5">
        <f t="shared" ca="1" si="5"/>
        <v>135</v>
      </c>
      <c r="O102" s="5"/>
      <c r="P102" s="5"/>
    </row>
    <row r="103" spans="1:16" ht="12.75" customHeight="1" x14ac:dyDescent="0.2">
      <c r="A103" s="26" t="s">
        <v>163</v>
      </c>
      <c r="B103" s="27"/>
      <c r="C103" s="28" t="s">
        <v>164</v>
      </c>
      <c r="D103" s="29"/>
      <c r="E103" s="29"/>
      <c r="F103" s="27"/>
      <c r="G103" s="5">
        <f ca="1">SUMIF('2021'!$A$14:$B$547,Consolidado!A103,'2021'!$Q$14:$Q$547)</f>
        <v>0</v>
      </c>
      <c r="H103" s="5">
        <f ca="1">SUMIF('2021'!$A$14:$B$547,Consolidado!A103,'2021'!$S$14:$S$547)</f>
        <v>0</v>
      </c>
      <c r="I103" s="5">
        <f ca="1">+SUMIF('2022'!$A$14:$B$517,Consolidado!A103,'2022'!$G$14:$G$517)</f>
        <v>319880</v>
      </c>
      <c r="J103" s="5">
        <f ca="1">SUMIF('2022'!$A$14:$B$517,Consolidado!A103,'2022'!$I$14:$I$517)</f>
        <v>243060</v>
      </c>
      <c r="K103" s="5">
        <f t="shared" ca="1" si="3"/>
        <v>76820</v>
      </c>
      <c r="L103" s="5"/>
      <c r="M103" s="5">
        <f t="shared" ca="1" si="4"/>
        <v>76820</v>
      </c>
      <c r="N103" s="5">
        <f t="shared" si="5"/>
        <v>0</v>
      </c>
      <c r="O103" s="5"/>
      <c r="P103" s="5"/>
    </row>
    <row r="104" spans="1:16" ht="12.75" customHeight="1" x14ac:dyDescent="0.2">
      <c r="A104" s="30" t="s">
        <v>1276</v>
      </c>
      <c r="B104" s="31"/>
      <c r="C104" s="28" t="s">
        <v>1290</v>
      </c>
      <c r="D104" s="29"/>
      <c r="E104" s="29"/>
      <c r="F104" s="27"/>
      <c r="G104" s="5">
        <f ca="1">SUMIF('2021'!$A$14:$B$547,Consolidado!A104,'2021'!$Q$14:$Q$547)</f>
        <v>0</v>
      </c>
      <c r="H104" s="5">
        <f ca="1">SUMIF('2021'!$A$14:$B$547,Consolidado!A104,'2021'!$S$14:$S$547)</f>
        <v>0</v>
      </c>
      <c r="I104" s="5">
        <f ca="1">+SUMIF('2022'!$A$14:$B$517,Consolidado!A104,'2022'!$G$14:$G$517)</f>
        <v>100000</v>
      </c>
      <c r="J104" s="5">
        <f ca="1">SUMIF('2022'!$A$14:$B$517,Consolidado!A104,'2022'!$I$14:$I$517)</f>
        <v>98220</v>
      </c>
      <c r="K104" s="5">
        <f ca="1">+G104+I104-H104-J104</f>
        <v>1780</v>
      </c>
      <c r="L104" s="5"/>
      <c r="M104" s="5">
        <f ca="1">+K104</f>
        <v>1780</v>
      </c>
      <c r="N104" s="5">
        <f>+L104</f>
        <v>0</v>
      </c>
      <c r="O104" s="5"/>
      <c r="P104" s="5"/>
    </row>
    <row r="105" spans="1:16" ht="12.75" customHeight="1" x14ac:dyDescent="0.2">
      <c r="A105" s="30" t="s">
        <v>1277</v>
      </c>
      <c r="B105" s="31"/>
      <c r="C105" s="28" t="s">
        <v>1291</v>
      </c>
      <c r="D105" s="29"/>
      <c r="E105" s="29"/>
      <c r="F105" s="27"/>
      <c r="G105" s="5">
        <f ca="1">SUMIF('2021'!$A$14:$B$547,Consolidado!A105,'2021'!$Q$14:$Q$547)</f>
        <v>0</v>
      </c>
      <c r="H105" s="5">
        <f ca="1">SUMIF('2021'!$A$14:$B$547,Consolidado!A105,'2021'!$S$14:$S$547)</f>
        <v>0</v>
      </c>
      <c r="I105" s="5">
        <f ca="1">+SUMIF('2022'!$A$14:$B$517,Consolidado!A105,'2022'!$G$14:$G$517)</f>
        <v>80000</v>
      </c>
      <c r="J105" s="5">
        <f ca="1">SUMIF('2022'!$A$14:$B$517,Consolidado!A105,'2022'!$I$14:$I$517)</f>
        <v>73390</v>
      </c>
      <c r="K105" s="5">
        <f ca="1">+G105+I105-H105-J105</f>
        <v>6610</v>
      </c>
      <c r="L105" s="5"/>
      <c r="M105" s="5">
        <f ca="1">+K105</f>
        <v>6610</v>
      </c>
      <c r="N105" s="5">
        <f>+L105</f>
        <v>0</v>
      </c>
      <c r="O105" s="5"/>
      <c r="P105" s="5"/>
    </row>
    <row r="106" spans="1:16" x14ac:dyDescent="0.2">
      <c r="A106" s="26" t="s">
        <v>165</v>
      </c>
      <c r="B106" s="27"/>
      <c r="C106" s="28" t="s">
        <v>166</v>
      </c>
      <c r="D106" s="29"/>
      <c r="E106" s="29"/>
      <c r="F106" s="27"/>
      <c r="G106" s="5">
        <f ca="1">SUMIF('2021'!$A$14:$B$547,Consolidado!A106,'2021'!$Q$14:$Q$547)</f>
        <v>174665175</v>
      </c>
      <c r="H106" s="5">
        <f ca="1">SUMIF('2021'!$A$14:$B$547,Consolidado!A106,'2021'!$S$14:$S$547)</f>
        <v>0</v>
      </c>
      <c r="I106" s="5">
        <f ca="1">+SUMIF('2022'!$A$14:$B$517,Consolidado!A106,'2022'!$G$14:$G$517)</f>
        <v>103657765</v>
      </c>
      <c r="J106" s="5">
        <f ca="1">SUMIF('2022'!$A$14:$B$517,Consolidado!A106,'2022'!$I$14:$I$517)</f>
        <v>40463373</v>
      </c>
      <c r="K106" s="5">
        <f t="shared" ca="1" si="3"/>
        <v>237859567</v>
      </c>
      <c r="L106" s="5"/>
      <c r="M106" s="5">
        <f t="shared" ca="1" si="4"/>
        <v>237859567</v>
      </c>
      <c r="N106" s="5">
        <f t="shared" si="5"/>
        <v>0</v>
      </c>
      <c r="O106" s="5">
        <v>0</v>
      </c>
      <c r="P106" s="5">
        <v>0</v>
      </c>
    </row>
    <row r="107" spans="1:16" x14ac:dyDescent="0.2">
      <c r="A107" s="26" t="s">
        <v>1243</v>
      </c>
      <c r="B107" s="27"/>
      <c r="C107" s="28" t="s">
        <v>1242</v>
      </c>
      <c r="D107" s="29"/>
      <c r="E107" s="29"/>
      <c r="F107" s="27"/>
      <c r="G107" s="5">
        <f ca="1">SUMIF('2021'!$A$14:$B$547,Consolidado!A107,'2021'!$Q$14:$Q$547)</f>
        <v>53255770</v>
      </c>
      <c r="H107" s="5">
        <f ca="1">SUMIF('2021'!$A$14:$B$547,Consolidado!A107,'2021'!$S$14:$S$547)</f>
        <v>0</v>
      </c>
      <c r="I107" s="5">
        <f ca="1">+SUMIF('2022'!$A$14:$B$517,Consolidado!A107,'2022'!$G$14:$G$517)</f>
        <v>0</v>
      </c>
      <c r="J107" s="5">
        <f ca="1">SUMIF('2022'!$A$14:$B$517,Consolidado!A107,'2022'!$I$14:$I$517)</f>
        <v>0</v>
      </c>
      <c r="K107" s="5">
        <f t="shared" ca="1" si="3"/>
        <v>53255770</v>
      </c>
      <c r="L107" s="5"/>
      <c r="M107" s="5">
        <f t="shared" ca="1" si="4"/>
        <v>53255770</v>
      </c>
      <c r="N107" s="5">
        <f t="shared" si="5"/>
        <v>0</v>
      </c>
      <c r="O107" s="5">
        <v>0</v>
      </c>
      <c r="P107" s="5">
        <v>0</v>
      </c>
    </row>
    <row r="108" spans="1:16" x14ac:dyDescent="0.2">
      <c r="A108" s="26" t="s">
        <v>167</v>
      </c>
      <c r="B108" s="27"/>
      <c r="C108" s="28" t="s">
        <v>168</v>
      </c>
      <c r="D108" s="29"/>
      <c r="E108" s="29"/>
      <c r="F108" s="27"/>
      <c r="G108" s="5">
        <f ca="1">SUMIF('2021'!$A$14:$B$547,Consolidado!A108,'2021'!$Q$14:$Q$547)</f>
        <v>189522921</v>
      </c>
      <c r="H108" s="5">
        <f ca="1">SUMIF('2021'!$A$14:$B$547,Consolidado!A108,'2021'!$S$14:$S$547)</f>
        <v>0</v>
      </c>
      <c r="I108" s="5">
        <f ca="1">+SUMIF('2022'!$A$14:$B$517,Consolidado!A108,'2022'!$G$14:$G$517)</f>
        <v>58955218</v>
      </c>
      <c r="J108" s="5">
        <f ca="1">SUMIF('2022'!$A$14:$B$517,Consolidado!A108,'2022'!$I$14:$I$517)</f>
        <v>55194375</v>
      </c>
      <c r="K108" s="5">
        <f t="shared" ca="1" si="3"/>
        <v>193283764</v>
      </c>
      <c r="L108" s="5"/>
      <c r="M108" s="5">
        <f t="shared" ca="1" si="4"/>
        <v>193283764</v>
      </c>
      <c r="N108" s="5">
        <f t="shared" si="5"/>
        <v>0</v>
      </c>
      <c r="O108" s="5">
        <v>0</v>
      </c>
      <c r="P108" s="5">
        <v>0</v>
      </c>
    </row>
    <row r="109" spans="1:16" x14ac:dyDescent="0.2">
      <c r="A109" s="26" t="s">
        <v>1241</v>
      </c>
      <c r="B109" s="27"/>
      <c r="C109" s="28" t="s">
        <v>1240</v>
      </c>
      <c r="D109" s="29"/>
      <c r="E109" s="29"/>
      <c r="F109" s="27"/>
      <c r="G109" s="5">
        <f ca="1">SUMIF('2021'!$A$14:$B$547,Consolidado!A109,'2021'!$Q$14:$Q$547)</f>
        <v>0</v>
      </c>
      <c r="H109" s="5">
        <f ca="1">SUMIF('2021'!$A$14:$B$547,Consolidado!A109,'2021'!$S$14:$S$547)</f>
        <v>80000</v>
      </c>
      <c r="I109" s="5">
        <f ca="1">+SUMIF('2022'!$A$14:$B$517,Consolidado!A109,'2022'!$G$14:$G$517)</f>
        <v>0</v>
      </c>
      <c r="J109" s="5">
        <f ca="1">SUMIF('2022'!$A$14:$B$517,Consolidado!A109,'2022'!$I$14:$I$517)</f>
        <v>0</v>
      </c>
      <c r="K109" s="5"/>
      <c r="L109" s="5">
        <f ca="1">+H109+J109-G109-I109</f>
        <v>80000</v>
      </c>
      <c r="M109" s="5">
        <f t="shared" si="4"/>
        <v>0</v>
      </c>
      <c r="N109" s="5">
        <f t="shared" ca="1" si="5"/>
        <v>80000</v>
      </c>
      <c r="O109" s="5">
        <v>0</v>
      </c>
      <c r="P109" s="5">
        <v>0</v>
      </c>
    </row>
    <row r="110" spans="1:16" x14ac:dyDescent="0.2">
      <c r="A110" s="26" t="s">
        <v>1239</v>
      </c>
      <c r="B110" s="27"/>
      <c r="C110" s="28" t="s">
        <v>1238</v>
      </c>
      <c r="D110" s="29"/>
      <c r="E110" s="29"/>
      <c r="F110" s="27"/>
      <c r="G110" s="5">
        <f ca="1">SUMIF('2021'!$A$14:$B$547,Consolidado!A110,'2021'!$Q$14:$Q$547)</f>
        <v>0</v>
      </c>
      <c r="H110" s="5">
        <f ca="1">SUMIF('2021'!$A$14:$B$547,Consolidado!A110,'2021'!$S$14:$S$547)</f>
        <v>59225</v>
      </c>
      <c r="I110" s="5">
        <f ca="1">+SUMIF('2022'!$A$14:$B$517,Consolidado!A110,'2022'!$G$14:$G$517)</f>
        <v>0</v>
      </c>
      <c r="J110" s="5">
        <f ca="1">SUMIF('2022'!$A$14:$B$517,Consolidado!A110,'2022'!$I$14:$I$517)</f>
        <v>0</v>
      </c>
      <c r="K110" s="5"/>
      <c r="L110" s="5">
        <f ca="1">+H110+J110-G110-I110</f>
        <v>59225</v>
      </c>
      <c r="M110" s="5">
        <f t="shared" si="4"/>
        <v>0</v>
      </c>
      <c r="N110" s="5">
        <f t="shared" ca="1" si="5"/>
        <v>59225</v>
      </c>
      <c r="O110" s="5">
        <v>0</v>
      </c>
      <c r="P110" s="5">
        <v>0</v>
      </c>
    </row>
    <row r="111" spans="1:16" x14ac:dyDescent="0.2">
      <c r="A111" s="26" t="s">
        <v>169</v>
      </c>
      <c r="B111" s="27"/>
      <c r="C111" s="28" t="s">
        <v>170</v>
      </c>
      <c r="D111" s="29"/>
      <c r="E111" s="29"/>
      <c r="F111" s="27"/>
      <c r="G111" s="5">
        <f ca="1">SUMIF('2021'!$A$14:$B$547,Consolidado!A111,'2021'!$Q$14:$Q$547)</f>
        <v>0</v>
      </c>
      <c r="H111" s="5">
        <f ca="1">SUMIF('2021'!$A$14:$B$547,Consolidado!A111,'2021'!$S$14:$S$547)</f>
        <v>0</v>
      </c>
      <c r="I111" s="5">
        <f ca="1">+SUMIF('2022'!$A$14:$B$517,Consolidado!A111,'2022'!$G$14:$G$517)</f>
        <v>0</v>
      </c>
      <c r="J111" s="5">
        <f ca="1">SUMIF('2022'!$A$14:$B$517,Consolidado!A111,'2022'!$I$14:$I$517)</f>
        <v>79185</v>
      </c>
      <c r="K111" s="5"/>
      <c r="L111" s="5">
        <f ca="1">+H111+J111-G111-I111</f>
        <v>79185</v>
      </c>
      <c r="M111" s="5">
        <f t="shared" si="4"/>
        <v>0</v>
      </c>
      <c r="N111" s="5">
        <f t="shared" ca="1" si="5"/>
        <v>79185</v>
      </c>
      <c r="O111" s="5"/>
      <c r="P111" s="5"/>
    </row>
    <row r="112" spans="1:16" x14ac:dyDescent="0.2">
      <c r="A112" s="26" t="s">
        <v>171</v>
      </c>
      <c r="B112" s="27"/>
      <c r="C112" s="28" t="s">
        <v>172</v>
      </c>
      <c r="D112" s="29"/>
      <c r="E112" s="29"/>
      <c r="F112" s="27"/>
      <c r="G112" s="5">
        <f ca="1">SUMIF('2021'!$A$14:$B$547,Consolidado!A112,'2021'!$Q$14:$Q$547)</f>
        <v>16586054</v>
      </c>
      <c r="H112" s="5">
        <f ca="1">SUMIF('2021'!$A$14:$B$547,Consolidado!A112,'2021'!$S$14:$S$547)</f>
        <v>0</v>
      </c>
      <c r="I112" s="5">
        <f ca="1">+SUMIF('2022'!$A$14:$B$517,Consolidado!A112,'2022'!$G$14:$G$517)</f>
        <v>56342192</v>
      </c>
      <c r="J112" s="5">
        <f ca="1">SUMIF('2022'!$A$14:$B$517,Consolidado!A112,'2022'!$I$14:$I$517)</f>
        <v>49054403</v>
      </c>
      <c r="K112" s="5">
        <f t="shared" ca="1" si="3"/>
        <v>23873843</v>
      </c>
      <c r="L112" s="5"/>
      <c r="M112" s="5">
        <f t="shared" ca="1" si="4"/>
        <v>23873843</v>
      </c>
      <c r="N112" s="5">
        <f t="shared" si="5"/>
        <v>0</v>
      </c>
      <c r="O112" s="5">
        <v>0</v>
      </c>
      <c r="P112" s="5">
        <v>0</v>
      </c>
    </row>
    <row r="113" spans="1:16" x14ac:dyDescent="0.2">
      <c r="A113" s="26" t="s">
        <v>173</v>
      </c>
      <c r="B113" s="27"/>
      <c r="C113" s="28" t="s">
        <v>174</v>
      </c>
      <c r="D113" s="29"/>
      <c r="E113" s="29"/>
      <c r="F113" s="27"/>
      <c r="G113" s="5">
        <f ca="1">SUMIF('2021'!$A$14:$B$547,Consolidado!A113,'2021'!$Q$14:$Q$547)</f>
        <v>0</v>
      </c>
      <c r="H113" s="5">
        <f ca="1">SUMIF('2021'!$A$14:$B$547,Consolidado!A113,'2021'!$S$14:$S$547)</f>
        <v>2440290</v>
      </c>
      <c r="I113" s="5">
        <f ca="1">+SUMIF('2022'!$A$14:$B$517,Consolidado!A113,'2022'!$G$14:$G$517)</f>
        <v>0</v>
      </c>
      <c r="J113" s="5">
        <f ca="1">SUMIF('2022'!$A$14:$B$517,Consolidado!A113,'2022'!$I$14:$I$517)</f>
        <v>820960</v>
      </c>
      <c r="K113" s="5"/>
      <c r="L113" s="5">
        <f ca="1">+H113+J113-G113-I113</f>
        <v>3261250</v>
      </c>
      <c r="M113" s="5">
        <f t="shared" si="4"/>
        <v>0</v>
      </c>
      <c r="N113" s="5">
        <f t="shared" ca="1" si="5"/>
        <v>3261250</v>
      </c>
      <c r="O113" s="5">
        <v>0</v>
      </c>
      <c r="P113" s="5">
        <v>0</v>
      </c>
    </row>
    <row r="114" spans="1:16" x14ac:dyDescent="0.2">
      <c r="A114" s="26" t="s">
        <v>1237</v>
      </c>
      <c r="B114" s="27"/>
      <c r="C114" s="28" t="s">
        <v>1236</v>
      </c>
      <c r="D114" s="29"/>
      <c r="E114" s="29"/>
      <c r="F114" s="27"/>
      <c r="G114" s="5">
        <f ca="1">SUMIF('2021'!$A$14:$B$547,Consolidado!A114,'2021'!$Q$14:$Q$547)</f>
        <v>0</v>
      </c>
      <c r="H114" s="5">
        <f ca="1">SUMIF('2021'!$A$14:$B$547,Consolidado!A114,'2021'!$S$14:$S$547)</f>
        <v>0</v>
      </c>
      <c r="I114" s="5">
        <f ca="1">+SUMIF('2022'!$A$14:$B$517,Consolidado!A114,'2022'!$G$14:$G$517)</f>
        <v>0</v>
      </c>
      <c r="J114" s="5">
        <f ca="1">SUMIF('2022'!$A$14:$B$517,Consolidado!A114,'2022'!$I$14:$I$517)</f>
        <v>0</v>
      </c>
      <c r="K114" s="5">
        <f t="shared" ca="1" si="3"/>
        <v>0</v>
      </c>
      <c r="L114" s="5">
        <f ca="1">+H114+J114-G114-I114</f>
        <v>0</v>
      </c>
      <c r="M114" s="5">
        <f t="shared" ca="1" si="4"/>
        <v>0</v>
      </c>
      <c r="N114" s="5">
        <f t="shared" ca="1" si="5"/>
        <v>0</v>
      </c>
      <c r="O114" s="5">
        <v>0</v>
      </c>
      <c r="P114" s="5">
        <v>0</v>
      </c>
    </row>
    <row r="115" spans="1:16" x14ac:dyDescent="0.2">
      <c r="A115" s="26" t="s">
        <v>1235</v>
      </c>
      <c r="B115" s="27"/>
      <c r="C115" s="28" t="s">
        <v>1234</v>
      </c>
      <c r="D115" s="29"/>
      <c r="E115" s="29"/>
      <c r="F115" s="27"/>
      <c r="G115" s="5">
        <f ca="1">SUMIF('2021'!$A$14:$B$547,Consolidado!A115,'2021'!$Q$14:$Q$547)</f>
        <v>0</v>
      </c>
      <c r="H115" s="5">
        <f ca="1">SUMIF('2021'!$A$14:$B$547,Consolidado!A115,'2021'!$S$14:$S$547)</f>
        <v>0</v>
      </c>
      <c r="I115" s="5">
        <f ca="1">+SUMIF('2022'!$A$14:$B$517,Consolidado!A115,'2022'!$G$14:$G$517)</f>
        <v>0</v>
      </c>
      <c r="J115" s="5">
        <f ca="1">SUMIF('2022'!$A$14:$B$517,Consolidado!A115,'2022'!$I$14:$I$517)</f>
        <v>0</v>
      </c>
      <c r="K115" s="5">
        <f t="shared" ca="1" si="3"/>
        <v>0</v>
      </c>
      <c r="L115" s="5">
        <f ca="1">+H115+J115-G115-I115</f>
        <v>0</v>
      </c>
      <c r="M115" s="5">
        <f t="shared" ca="1" si="4"/>
        <v>0</v>
      </c>
      <c r="N115" s="5">
        <f t="shared" ca="1" si="5"/>
        <v>0</v>
      </c>
      <c r="O115" s="5">
        <v>0</v>
      </c>
      <c r="P115" s="5">
        <v>0</v>
      </c>
    </row>
    <row r="116" spans="1:16" x14ac:dyDescent="0.2">
      <c r="A116" s="26" t="s">
        <v>1233</v>
      </c>
      <c r="B116" s="27"/>
      <c r="C116" s="28" t="s">
        <v>1232</v>
      </c>
      <c r="D116" s="29"/>
      <c r="E116" s="29"/>
      <c r="F116" s="27"/>
      <c r="G116" s="5">
        <f ca="1">SUMIF('2021'!$A$14:$B$547,Consolidado!A116,'2021'!$Q$14:$Q$547)</f>
        <v>0</v>
      </c>
      <c r="H116" s="5">
        <f ca="1">SUMIF('2021'!$A$14:$B$547,Consolidado!A116,'2021'!$S$14:$S$547)</f>
        <v>0</v>
      </c>
      <c r="I116" s="5">
        <f ca="1">+SUMIF('2022'!$A$14:$B$517,Consolidado!A116,'2022'!$G$14:$G$517)</f>
        <v>0</v>
      </c>
      <c r="J116" s="5">
        <f ca="1">SUMIF('2022'!$A$14:$B$517,Consolidado!A116,'2022'!$I$14:$I$517)</f>
        <v>0</v>
      </c>
      <c r="K116" s="5">
        <f t="shared" ca="1" si="3"/>
        <v>0</v>
      </c>
      <c r="L116" s="5">
        <f ca="1">+H116+J116-G116-I116</f>
        <v>0</v>
      </c>
      <c r="M116" s="5">
        <f t="shared" ca="1" si="4"/>
        <v>0</v>
      </c>
      <c r="N116" s="5">
        <f t="shared" ca="1" si="5"/>
        <v>0</v>
      </c>
      <c r="O116" s="5">
        <v>0</v>
      </c>
      <c r="P116" s="5">
        <v>0</v>
      </c>
    </row>
    <row r="117" spans="1:16" x14ac:dyDescent="0.2">
      <c r="A117" s="26" t="s">
        <v>1231</v>
      </c>
      <c r="B117" s="27"/>
      <c r="C117" s="28" t="s">
        <v>1230</v>
      </c>
      <c r="D117" s="29"/>
      <c r="E117" s="29"/>
      <c r="F117" s="27"/>
      <c r="G117" s="5">
        <f ca="1">SUMIF('2021'!$A$14:$B$547,Consolidado!A117,'2021'!$Q$14:$Q$547)</f>
        <v>9848607</v>
      </c>
      <c r="H117" s="5">
        <f ca="1">SUMIF('2021'!$A$14:$B$547,Consolidado!A117,'2021'!$S$14:$S$547)</f>
        <v>0</v>
      </c>
      <c r="I117" s="5">
        <f ca="1">+SUMIF('2022'!$A$14:$B$517,Consolidado!A117,'2022'!$G$14:$G$517)</f>
        <v>0</v>
      </c>
      <c r="J117" s="5">
        <f ca="1">SUMIF('2022'!$A$14:$B$517,Consolidado!A117,'2022'!$I$14:$I$517)</f>
        <v>0</v>
      </c>
      <c r="K117" s="5">
        <f t="shared" ca="1" si="3"/>
        <v>9848607</v>
      </c>
      <c r="L117" s="5"/>
      <c r="M117" s="5">
        <f t="shared" ca="1" si="4"/>
        <v>9848607</v>
      </c>
      <c r="N117" s="5">
        <f t="shared" si="5"/>
        <v>0</v>
      </c>
      <c r="O117" s="5">
        <v>0</v>
      </c>
      <c r="P117" s="5">
        <v>0</v>
      </c>
    </row>
    <row r="118" spans="1:16" x14ac:dyDescent="0.2">
      <c r="A118" s="26" t="s">
        <v>175</v>
      </c>
      <c r="B118" s="27"/>
      <c r="C118" s="28" t="s">
        <v>176</v>
      </c>
      <c r="D118" s="29"/>
      <c r="E118" s="29"/>
      <c r="F118" s="27"/>
      <c r="G118" s="5">
        <f ca="1">SUMIF('2021'!$A$14:$B$547,Consolidado!A118,'2021'!$Q$14:$Q$547)</f>
        <v>0</v>
      </c>
      <c r="H118" s="5">
        <f ca="1">SUMIF('2021'!$A$14:$B$547,Consolidado!A118,'2021'!$S$14:$S$547)</f>
        <v>2864921</v>
      </c>
      <c r="I118" s="5">
        <f ca="1">+SUMIF('2022'!$A$14:$B$517,Consolidado!A118,'2022'!$G$14:$G$517)</f>
        <v>0</v>
      </c>
      <c r="J118" s="5">
        <f ca="1">SUMIF('2022'!$A$14:$B$517,Consolidado!A118,'2022'!$I$14:$I$517)</f>
        <v>4377581</v>
      </c>
      <c r="K118" s="5"/>
      <c r="L118" s="5">
        <f ca="1">+H118+J118-G118-I118</f>
        <v>7242502</v>
      </c>
      <c r="M118" s="5">
        <f t="shared" si="4"/>
        <v>0</v>
      </c>
      <c r="N118" s="5">
        <f t="shared" ca="1" si="5"/>
        <v>7242502</v>
      </c>
      <c r="O118" s="5">
        <v>0</v>
      </c>
      <c r="P118" s="5">
        <v>0</v>
      </c>
    </row>
    <row r="119" spans="1:16" x14ac:dyDescent="0.2">
      <c r="A119" s="26" t="s">
        <v>177</v>
      </c>
      <c r="B119" s="27"/>
      <c r="C119" s="28" t="s">
        <v>178</v>
      </c>
      <c r="D119" s="29"/>
      <c r="E119" s="29"/>
      <c r="F119" s="27"/>
      <c r="G119" s="5">
        <f ca="1">SUMIF('2021'!$A$14:$B$547,Consolidado!A119,'2021'!$Q$14:$Q$547)</f>
        <v>294827736</v>
      </c>
      <c r="H119" s="5">
        <f ca="1">SUMIF('2021'!$A$14:$B$547,Consolidado!A119,'2021'!$S$14:$S$547)</f>
        <v>0</v>
      </c>
      <c r="I119" s="5">
        <f ca="1">+SUMIF('2022'!$A$14:$B$517,Consolidado!A119,'2022'!$G$14:$G$517)</f>
        <v>38937021</v>
      </c>
      <c r="J119" s="5">
        <f ca="1">SUMIF('2022'!$A$14:$B$517,Consolidado!A119,'2022'!$I$14:$I$517)</f>
        <v>0</v>
      </c>
      <c r="K119" s="5">
        <f t="shared" ca="1" si="3"/>
        <v>333764757</v>
      </c>
      <c r="L119" s="5"/>
      <c r="M119" s="5">
        <f t="shared" ca="1" si="4"/>
        <v>333764757</v>
      </c>
      <c r="N119" s="5">
        <f t="shared" si="5"/>
        <v>0</v>
      </c>
      <c r="O119" s="5">
        <v>0</v>
      </c>
      <c r="P119" s="5">
        <v>0</v>
      </c>
    </row>
    <row r="120" spans="1:16" x14ac:dyDescent="0.2">
      <c r="A120" s="26" t="s">
        <v>179</v>
      </c>
      <c r="B120" s="27"/>
      <c r="C120" s="28" t="s">
        <v>180</v>
      </c>
      <c r="D120" s="29"/>
      <c r="E120" s="29"/>
      <c r="F120" s="27"/>
      <c r="G120" s="5">
        <f ca="1">SUMIF('2021'!$A$14:$B$547,Consolidado!A120,'2021'!$Q$14:$Q$547)</f>
        <v>211231221</v>
      </c>
      <c r="H120" s="5">
        <f ca="1">SUMIF('2021'!$A$14:$B$547,Consolidado!A120,'2021'!$S$14:$S$547)</f>
        <v>0</v>
      </c>
      <c r="I120" s="5">
        <f ca="1">+SUMIF('2022'!$A$14:$B$517,Consolidado!A120,'2022'!$G$14:$G$517)</f>
        <v>198576450</v>
      </c>
      <c r="J120" s="5">
        <f ca="1">SUMIF('2022'!$A$14:$B$517,Consolidado!A120,'2022'!$I$14:$I$517)</f>
        <v>0</v>
      </c>
      <c r="K120" s="5">
        <f t="shared" ca="1" si="3"/>
        <v>409807671</v>
      </c>
      <c r="L120" s="5"/>
      <c r="M120" s="5">
        <f t="shared" ca="1" si="4"/>
        <v>409807671</v>
      </c>
      <c r="N120" s="5">
        <f t="shared" si="5"/>
        <v>0</v>
      </c>
      <c r="O120" s="5">
        <v>0</v>
      </c>
      <c r="P120" s="5">
        <v>0</v>
      </c>
    </row>
    <row r="121" spans="1:16" x14ac:dyDescent="0.2">
      <c r="A121" s="26" t="s">
        <v>1229</v>
      </c>
      <c r="B121" s="27"/>
      <c r="C121" s="28" t="s">
        <v>1228</v>
      </c>
      <c r="D121" s="29"/>
      <c r="E121" s="29"/>
      <c r="F121" s="27"/>
      <c r="G121" s="5">
        <f ca="1">SUMIF('2021'!$A$14:$B$547,Consolidado!A121,'2021'!$Q$14:$Q$547)</f>
        <v>1785449</v>
      </c>
      <c r="H121" s="5">
        <f ca="1">SUMIF('2021'!$A$14:$B$547,Consolidado!A121,'2021'!$S$14:$S$547)</f>
        <v>0</v>
      </c>
      <c r="I121" s="5">
        <f ca="1">+SUMIF('2022'!$A$14:$B$517,Consolidado!A121,'2022'!$G$14:$G$517)</f>
        <v>0</v>
      </c>
      <c r="J121" s="5">
        <f ca="1">SUMIF('2022'!$A$14:$B$517,Consolidado!A121,'2022'!$I$14:$I$517)</f>
        <v>0</v>
      </c>
      <c r="K121" s="5">
        <f t="shared" ca="1" si="3"/>
        <v>1785449</v>
      </c>
      <c r="L121" s="5"/>
      <c r="M121" s="5">
        <f t="shared" ca="1" si="4"/>
        <v>1785449</v>
      </c>
      <c r="N121" s="5">
        <f t="shared" si="5"/>
        <v>0</v>
      </c>
      <c r="O121" s="5">
        <v>0</v>
      </c>
      <c r="P121" s="5">
        <v>0</v>
      </c>
    </row>
    <row r="122" spans="1:16" x14ac:dyDescent="0.2">
      <c r="A122" s="26" t="s">
        <v>1227</v>
      </c>
      <c r="B122" s="27"/>
      <c r="C122" s="28" t="s">
        <v>1226</v>
      </c>
      <c r="D122" s="29"/>
      <c r="E122" s="29"/>
      <c r="F122" s="27"/>
      <c r="G122" s="5">
        <f ca="1">SUMIF('2021'!$A$14:$B$547,Consolidado!A122,'2021'!$Q$14:$Q$547)</f>
        <v>0</v>
      </c>
      <c r="H122" s="5">
        <f ca="1">SUMIF('2021'!$A$14:$B$547,Consolidado!A122,'2021'!$S$14:$S$547)</f>
        <v>0</v>
      </c>
      <c r="I122" s="5">
        <f ca="1">+SUMIF('2022'!$A$14:$B$517,Consolidado!A122,'2022'!$G$14:$G$517)</f>
        <v>320373</v>
      </c>
      <c r="J122" s="5">
        <f ca="1">SUMIF('2022'!$A$14:$B$517,Consolidado!A122,'2022'!$I$14:$I$517)</f>
        <v>640746</v>
      </c>
      <c r="K122" s="5">
        <v>0</v>
      </c>
      <c r="L122" s="5">
        <f ca="1">+H122+J122-G122-I122</f>
        <v>320373</v>
      </c>
      <c r="M122" s="5">
        <f t="shared" si="4"/>
        <v>0</v>
      </c>
      <c r="N122" s="5">
        <f t="shared" ca="1" si="5"/>
        <v>320373</v>
      </c>
      <c r="O122" s="5">
        <v>0</v>
      </c>
      <c r="P122" s="5">
        <v>0</v>
      </c>
    </row>
    <row r="123" spans="1:16" x14ac:dyDescent="0.2">
      <c r="A123" s="30" t="s">
        <v>1278</v>
      </c>
      <c r="B123" s="31"/>
      <c r="C123" s="28" t="s">
        <v>1292</v>
      </c>
      <c r="D123" s="29"/>
      <c r="E123" s="29"/>
      <c r="F123" s="27"/>
      <c r="G123" s="5">
        <f ca="1">SUMIF('2021'!$A$14:$B$547,Consolidado!A123,'2021'!$Q$14:$Q$547)</f>
        <v>0</v>
      </c>
      <c r="H123" s="5">
        <f ca="1">SUMIF('2021'!$A$14:$B$547,Consolidado!A123,'2021'!$S$14:$S$547)</f>
        <v>0</v>
      </c>
      <c r="I123" s="5">
        <f ca="1">+SUMIF('2022'!$A$14:$B$517,Consolidado!A123,'2022'!$G$14:$G$517)</f>
        <v>431951</v>
      </c>
      <c r="J123" s="5">
        <f ca="1">SUMIF('2022'!$A$14:$B$517,Consolidado!A123,'2022'!$I$14:$I$517)</f>
        <v>26076086</v>
      </c>
      <c r="K123" s="5">
        <v>0</v>
      </c>
      <c r="L123" s="5">
        <f ca="1">+H123+J123-G123-I123</f>
        <v>25644135</v>
      </c>
      <c r="M123" s="5">
        <f>+K123</f>
        <v>0</v>
      </c>
      <c r="N123" s="5">
        <f ca="1">+L123</f>
        <v>25644135</v>
      </c>
      <c r="O123" s="5"/>
      <c r="P123" s="5"/>
    </row>
    <row r="124" spans="1:16" x14ac:dyDescent="0.2">
      <c r="A124" s="26" t="s">
        <v>1225</v>
      </c>
      <c r="B124" s="27"/>
      <c r="C124" s="28" t="s">
        <v>1224</v>
      </c>
      <c r="D124" s="29"/>
      <c r="E124" s="29"/>
      <c r="F124" s="27"/>
      <c r="G124" s="5">
        <f ca="1">SUMIF('2021'!$A$14:$B$547,Consolidado!A124,'2021'!$Q$14:$Q$547)</f>
        <v>0</v>
      </c>
      <c r="H124" s="5">
        <f ca="1">SUMIF('2021'!$A$14:$B$547,Consolidado!A124,'2021'!$S$14:$S$547)</f>
        <v>1336380</v>
      </c>
      <c r="I124" s="5">
        <f ca="1">+SUMIF('2022'!$A$14:$B$517,Consolidado!A124,'2022'!$G$14:$G$517)</f>
        <v>0</v>
      </c>
      <c r="J124" s="5">
        <f ca="1">SUMIF('2022'!$A$14:$B$517,Consolidado!A124,'2022'!$I$14:$I$517)</f>
        <v>0</v>
      </c>
      <c r="K124" s="5"/>
      <c r="L124" s="5">
        <f ca="1">+H124+J124-G124-I124</f>
        <v>1336380</v>
      </c>
      <c r="M124" s="5">
        <f t="shared" si="4"/>
        <v>0</v>
      </c>
      <c r="N124" s="5">
        <f t="shared" ca="1" si="5"/>
        <v>1336380</v>
      </c>
      <c r="O124" s="5">
        <v>0</v>
      </c>
      <c r="P124" s="5">
        <v>0</v>
      </c>
    </row>
    <row r="125" spans="1:16" x14ac:dyDescent="0.2">
      <c r="A125" s="26" t="s">
        <v>181</v>
      </c>
      <c r="B125" s="27"/>
      <c r="C125" s="28" t="s">
        <v>182</v>
      </c>
      <c r="D125" s="29"/>
      <c r="E125" s="29"/>
      <c r="F125" s="27"/>
      <c r="G125" s="5">
        <f ca="1">SUMIF('2021'!$A$14:$B$547,Consolidado!A125,'2021'!$Q$14:$Q$547)</f>
        <v>6153046</v>
      </c>
      <c r="H125" s="5">
        <f ca="1">SUMIF('2021'!$A$14:$B$547,Consolidado!A125,'2021'!$S$14:$S$547)</f>
        <v>0</v>
      </c>
      <c r="I125" s="5">
        <f ca="1">+SUMIF('2022'!$A$14:$B$517,Consolidado!A125,'2022'!$G$14:$G$517)</f>
        <v>0</v>
      </c>
      <c r="J125" s="5">
        <f ca="1">SUMIF('2022'!$A$14:$B$517,Consolidado!A125,'2022'!$I$14:$I$517)</f>
        <v>109897</v>
      </c>
      <c r="K125" s="5">
        <f t="shared" ca="1" si="3"/>
        <v>6043149</v>
      </c>
      <c r="L125" s="5"/>
      <c r="M125" s="5">
        <f t="shared" ca="1" si="4"/>
        <v>6043149</v>
      </c>
      <c r="N125" s="5">
        <f t="shared" si="5"/>
        <v>0</v>
      </c>
      <c r="O125" s="5">
        <v>0</v>
      </c>
      <c r="P125" s="5">
        <v>0</v>
      </c>
    </row>
    <row r="126" spans="1:16" x14ac:dyDescent="0.2">
      <c r="A126" s="26" t="s">
        <v>1223</v>
      </c>
      <c r="B126" s="27"/>
      <c r="C126" s="28" t="s">
        <v>1222</v>
      </c>
      <c r="D126" s="29"/>
      <c r="E126" s="29"/>
      <c r="F126" s="27"/>
      <c r="G126" s="5">
        <f ca="1">SUMIF('2021'!$A$14:$B$547,Consolidado!A126,'2021'!$Q$14:$Q$547)</f>
        <v>224413</v>
      </c>
      <c r="H126" s="5">
        <f ca="1">SUMIF('2021'!$A$14:$B$547,Consolidado!A126,'2021'!$S$14:$S$547)</f>
        <v>0</v>
      </c>
      <c r="I126" s="5">
        <f ca="1">+SUMIF('2022'!$A$14:$B$517,Consolidado!A126,'2022'!$G$14:$G$517)</f>
        <v>0</v>
      </c>
      <c r="J126" s="5">
        <f ca="1">SUMIF('2022'!$A$14:$B$517,Consolidado!A126,'2022'!$I$14:$I$517)</f>
        <v>0</v>
      </c>
      <c r="K126" s="5">
        <f t="shared" ca="1" si="3"/>
        <v>224413</v>
      </c>
      <c r="L126" s="5"/>
      <c r="M126" s="5">
        <f t="shared" ca="1" si="4"/>
        <v>224413</v>
      </c>
      <c r="N126" s="5">
        <f t="shared" si="5"/>
        <v>0</v>
      </c>
      <c r="O126" s="5">
        <v>0</v>
      </c>
      <c r="P126" s="5">
        <v>0</v>
      </c>
    </row>
    <row r="127" spans="1:16" x14ac:dyDescent="0.2">
      <c r="A127" s="26" t="s">
        <v>183</v>
      </c>
      <c r="B127" s="27"/>
      <c r="C127" s="28" t="s">
        <v>184</v>
      </c>
      <c r="D127" s="29"/>
      <c r="E127" s="29"/>
      <c r="F127" s="27"/>
      <c r="G127" s="5">
        <f ca="1">SUMIF('2021'!$A$14:$B$547,Consolidado!A127,'2021'!$Q$14:$Q$547)</f>
        <v>0</v>
      </c>
      <c r="H127" s="5">
        <f ca="1">SUMIF('2021'!$A$14:$B$547,Consolidado!A127,'2021'!$S$14:$S$547)</f>
        <v>76210406</v>
      </c>
      <c r="I127" s="5">
        <f ca="1">+SUMIF('2022'!$A$14:$B$517,Consolidado!A127,'2022'!$G$14:$G$517)</f>
        <v>224684780</v>
      </c>
      <c r="J127" s="5">
        <f ca="1">SUMIF('2022'!$A$14:$B$517,Consolidado!A127,'2022'!$I$14:$I$517)</f>
        <v>287069823</v>
      </c>
      <c r="K127" s="5"/>
      <c r="L127" s="5">
        <f ca="1">+H127+J127-G127-I127</f>
        <v>138595449</v>
      </c>
      <c r="M127" s="5">
        <f t="shared" si="4"/>
        <v>0</v>
      </c>
      <c r="N127" s="5">
        <f t="shared" ca="1" si="5"/>
        <v>138595449</v>
      </c>
      <c r="O127" s="5">
        <v>0</v>
      </c>
      <c r="P127" s="5">
        <v>0</v>
      </c>
    </row>
    <row r="128" spans="1:16" x14ac:dyDescent="0.2">
      <c r="A128" s="26" t="s">
        <v>185</v>
      </c>
      <c r="B128" s="27"/>
      <c r="C128" s="28" t="s">
        <v>186</v>
      </c>
      <c r="D128" s="29"/>
      <c r="E128" s="29"/>
      <c r="F128" s="27"/>
      <c r="G128" s="5">
        <f ca="1">SUMIF('2021'!$A$14:$B$547,Consolidado!A128,'2021'!$Q$14:$Q$547)</f>
        <v>2434001</v>
      </c>
      <c r="H128" s="5">
        <f ca="1">SUMIF('2021'!$A$14:$B$547,Consolidado!A128,'2021'!$S$14:$S$547)</f>
        <v>0</v>
      </c>
      <c r="I128" s="5">
        <f ca="1">+SUMIF('2022'!$A$14:$B$517,Consolidado!A128,'2022'!$G$14:$G$517)</f>
        <v>478814</v>
      </c>
      <c r="J128" s="5">
        <f ca="1">SUMIF('2022'!$A$14:$B$517,Consolidado!A128,'2022'!$I$14:$I$517)</f>
        <v>0</v>
      </c>
      <c r="K128" s="5">
        <f t="shared" ca="1" si="3"/>
        <v>2912815</v>
      </c>
      <c r="L128" s="5"/>
      <c r="M128" s="5">
        <f t="shared" ca="1" si="4"/>
        <v>2912815</v>
      </c>
      <c r="N128" s="5">
        <f t="shared" si="5"/>
        <v>0</v>
      </c>
      <c r="O128" s="5">
        <v>0</v>
      </c>
      <c r="P128" s="5">
        <v>0</v>
      </c>
    </row>
    <row r="129" spans="1:16" x14ac:dyDescent="0.2">
      <c r="A129" s="26" t="s">
        <v>187</v>
      </c>
      <c r="B129" s="27"/>
      <c r="C129" s="28" t="s">
        <v>188</v>
      </c>
      <c r="D129" s="29"/>
      <c r="E129" s="29"/>
      <c r="F129" s="27"/>
      <c r="G129" s="5">
        <f ca="1">SUMIF('2021'!$A$14:$B$547,Consolidado!A129,'2021'!$Q$14:$Q$547)</f>
        <v>0</v>
      </c>
      <c r="H129" s="5">
        <f ca="1">SUMIF('2021'!$A$14:$B$547,Consolidado!A129,'2021'!$S$14:$S$547)</f>
        <v>3142439</v>
      </c>
      <c r="I129" s="5">
        <f ca="1">+SUMIF('2022'!$A$14:$B$517,Consolidado!A129,'2022'!$G$14:$G$517)</f>
        <v>0</v>
      </c>
      <c r="J129" s="5">
        <f ca="1">SUMIF('2022'!$A$14:$B$517,Consolidado!A129,'2022'!$I$14:$I$517)</f>
        <v>6950248</v>
      </c>
      <c r="K129" s="5"/>
      <c r="L129" s="5">
        <f ca="1">+H129+J129-G129-I129</f>
        <v>10092687</v>
      </c>
      <c r="M129" s="5">
        <f t="shared" si="4"/>
        <v>0</v>
      </c>
      <c r="N129" s="5">
        <f t="shared" ca="1" si="5"/>
        <v>10092687</v>
      </c>
      <c r="O129" s="5">
        <v>0</v>
      </c>
      <c r="P129" s="5">
        <v>0</v>
      </c>
    </row>
    <row r="130" spans="1:16" x14ac:dyDescent="0.2">
      <c r="A130" s="26" t="s">
        <v>189</v>
      </c>
      <c r="B130" s="27"/>
      <c r="C130" s="28" t="s">
        <v>190</v>
      </c>
      <c r="D130" s="29"/>
      <c r="E130" s="29"/>
      <c r="F130" s="27"/>
      <c r="G130" s="5">
        <f ca="1">SUMIF('2021'!$A$14:$B$547,Consolidado!A130,'2021'!$Q$14:$Q$547)</f>
        <v>0</v>
      </c>
      <c r="H130" s="5">
        <f ca="1">SUMIF('2021'!$A$14:$B$547,Consolidado!A130,'2021'!$S$14:$S$547)</f>
        <v>186554279</v>
      </c>
      <c r="I130" s="5">
        <f ca="1">+SUMIF('2022'!$A$14:$B$517,Consolidado!A130,'2022'!$G$14:$G$517)</f>
        <v>5527692</v>
      </c>
      <c r="J130" s="5">
        <f ca="1">SUMIF('2022'!$A$14:$B$517,Consolidado!A130,'2022'!$I$14:$I$517)</f>
        <v>13166542</v>
      </c>
      <c r="K130" s="5"/>
      <c r="L130" s="5">
        <f ca="1">+H130+J130-G130-I130</f>
        <v>194193129</v>
      </c>
      <c r="M130" s="5">
        <f t="shared" si="4"/>
        <v>0</v>
      </c>
      <c r="N130" s="5">
        <f t="shared" ca="1" si="5"/>
        <v>194193129</v>
      </c>
      <c r="O130" s="5">
        <v>0</v>
      </c>
      <c r="P130" s="5">
        <v>0</v>
      </c>
    </row>
    <row r="131" spans="1:16" x14ac:dyDescent="0.2">
      <c r="A131" s="26" t="s">
        <v>191</v>
      </c>
      <c r="B131" s="27"/>
      <c r="C131" s="28" t="s">
        <v>192</v>
      </c>
      <c r="D131" s="29"/>
      <c r="E131" s="29"/>
      <c r="F131" s="27"/>
      <c r="G131" s="5">
        <f ca="1">SUMIF('2021'!$A$14:$B$547,Consolidado!A131,'2021'!$Q$14:$Q$547)</f>
        <v>0</v>
      </c>
      <c r="H131" s="5">
        <f ca="1">SUMIF('2021'!$A$14:$B$547,Consolidado!A131,'2021'!$S$14:$S$547)</f>
        <v>152893273</v>
      </c>
      <c r="I131" s="5">
        <f ca="1">+SUMIF('2022'!$A$14:$B$517,Consolidado!A131,'2022'!$G$14:$G$517)</f>
        <v>289976249</v>
      </c>
      <c r="J131" s="5">
        <f ca="1">SUMIF('2022'!$A$14:$B$517,Consolidado!A131,'2022'!$I$14:$I$517)</f>
        <v>193263448</v>
      </c>
      <c r="K131" s="5"/>
      <c r="L131" s="5">
        <f ca="1">+H131+J131-G131-I131</f>
        <v>56180472</v>
      </c>
      <c r="M131" s="5">
        <f t="shared" si="4"/>
        <v>0</v>
      </c>
      <c r="N131" s="5">
        <f t="shared" ca="1" si="5"/>
        <v>56180472</v>
      </c>
      <c r="O131" s="5">
        <v>0</v>
      </c>
      <c r="P131" s="5">
        <v>0</v>
      </c>
    </row>
    <row r="132" spans="1:16" x14ac:dyDescent="0.2">
      <c r="A132" s="26" t="s">
        <v>193</v>
      </c>
      <c r="B132" s="27"/>
      <c r="C132" s="28" t="s">
        <v>194</v>
      </c>
      <c r="D132" s="29"/>
      <c r="E132" s="29"/>
      <c r="F132" s="27"/>
      <c r="G132" s="5">
        <f ca="1">SUMIF('2021'!$A$14:$B$547,Consolidado!A132,'2021'!$Q$14:$Q$547)</f>
        <v>0</v>
      </c>
      <c r="H132" s="5">
        <f ca="1">SUMIF('2021'!$A$14:$B$547,Consolidado!A132,'2021'!$S$14:$S$547)</f>
        <v>0</v>
      </c>
      <c r="I132" s="5">
        <f ca="1">+SUMIF('2022'!$A$14:$B$517,Consolidado!A132,'2022'!$G$14:$G$517)</f>
        <v>195011230</v>
      </c>
      <c r="J132" s="5">
        <f ca="1">SUMIF('2022'!$A$14:$B$517,Consolidado!A132,'2022'!$I$14:$I$517)</f>
        <v>136749545</v>
      </c>
      <c r="K132" s="5">
        <f t="shared" ca="1" si="3"/>
        <v>58261685</v>
      </c>
      <c r="L132" s="5"/>
      <c r="M132" s="5">
        <f t="shared" ca="1" si="4"/>
        <v>58261685</v>
      </c>
      <c r="N132" s="5">
        <f t="shared" si="5"/>
        <v>0</v>
      </c>
      <c r="O132" s="5">
        <v>0</v>
      </c>
      <c r="P132" s="5">
        <v>0</v>
      </c>
    </row>
    <row r="133" spans="1:16" x14ac:dyDescent="0.2">
      <c r="A133" s="26" t="s">
        <v>1221</v>
      </c>
      <c r="B133" s="27"/>
      <c r="C133" s="28" t="s">
        <v>1220</v>
      </c>
      <c r="D133" s="29"/>
      <c r="E133" s="29"/>
      <c r="F133" s="27"/>
      <c r="G133" s="5">
        <f ca="1">SUMIF('2021'!$A$14:$B$547,Consolidado!A133,'2021'!$Q$14:$Q$547)</f>
        <v>0</v>
      </c>
      <c r="H133" s="5">
        <f ca="1">SUMIF('2021'!$A$14:$B$547,Consolidado!A133,'2021'!$S$14:$S$547)</f>
        <v>0</v>
      </c>
      <c r="I133" s="5">
        <f ca="1">+SUMIF('2022'!$A$14:$B$517,Consolidado!A133,'2022'!$G$14:$G$517)</f>
        <v>0</v>
      </c>
      <c r="J133" s="5">
        <f ca="1">SUMIF('2022'!$A$14:$B$517,Consolidado!A133,'2022'!$I$14:$I$517)</f>
        <v>0</v>
      </c>
      <c r="K133" s="5">
        <f t="shared" ca="1" si="3"/>
        <v>0</v>
      </c>
      <c r="L133" s="5">
        <f ca="1">+H133+J133-G133-I133</f>
        <v>0</v>
      </c>
      <c r="M133" s="5">
        <f t="shared" ca="1" si="4"/>
        <v>0</v>
      </c>
      <c r="N133" s="5">
        <f t="shared" ca="1" si="5"/>
        <v>0</v>
      </c>
      <c r="O133" s="5">
        <v>0</v>
      </c>
      <c r="P133" s="5">
        <v>0</v>
      </c>
    </row>
    <row r="134" spans="1:16" x14ac:dyDescent="0.2">
      <c r="A134" s="26" t="s">
        <v>1219</v>
      </c>
      <c r="B134" s="27"/>
      <c r="C134" s="28" t="s">
        <v>1218</v>
      </c>
      <c r="D134" s="29"/>
      <c r="E134" s="29"/>
      <c r="F134" s="27"/>
      <c r="G134" s="5">
        <f ca="1">SUMIF('2021'!$A$14:$B$547,Consolidado!A134,'2021'!$Q$14:$Q$547)</f>
        <v>235300913</v>
      </c>
      <c r="H134" s="5">
        <f ca="1">SUMIF('2021'!$A$14:$B$547,Consolidado!A134,'2021'!$S$14:$S$547)</f>
        <v>0</v>
      </c>
      <c r="I134" s="5">
        <f ca="1">+SUMIF('2022'!$A$14:$B$517,Consolidado!A134,'2022'!$G$14:$G$517)</f>
        <v>0</v>
      </c>
      <c r="J134" s="5">
        <f ca="1">SUMIF('2022'!$A$14:$B$517,Consolidado!A134,'2022'!$I$14:$I$517)</f>
        <v>0</v>
      </c>
      <c r="K134" s="5">
        <f t="shared" ca="1" si="3"/>
        <v>235300913</v>
      </c>
      <c r="L134" s="5"/>
      <c r="M134" s="5">
        <f t="shared" ca="1" si="4"/>
        <v>235300913</v>
      </c>
      <c r="N134" s="5">
        <f t="shared" si="5"/>
        <v>0</v>
      </c>
      <c r="O134" s="5">
        <v>0</v>
      </c>
      <c r="P134" s="5">
        <v>0</v>
      </c>
    </row>
    <row r="135" spans="1:16" x14ac:dyDescent="0.2">
      <c r="A135" s="26" t="s">
        <v>1217</v>
      </c>
      <c r="B135" s="27"/>
      <c r="C135" s="28" t="s">
        <v>1216</v>
      </c>
      <c r="D135" s="29"/>
      <c r="E135" s="29"/>
      <c r="F135" s="27"/>
      <c r="G135" s="5">
        <f ca="1">SUMIF('2021'!$A$14:$B$547,Consolidado!A135,'2021'!$Q$14:$Q$547)</f>
        <v>13150568</v>
      </c>
      <c r="H135" s="5">
        <f ca="1">SUMIF('2021'!$A$14:$B$547,Consolidado!A135,'2021'!$S$14:$S$547)</f>
        <v>0</v>
      </c>
      <c r="I135" s="5">
        <f ca="1">+SUMIF('2022'!$A$14:$B$517,Consolidado!A135,'2022'!$G$14:$G$517)</f>
        <v>0</v>
      </c>
      <c r="J135" s="5">
        <f ca="1">SUMIF('2022'!$A$14:$B$517,Consolidado!A135,'2022'!$I$14:$I$517)</f>
        <v>0</v>
      </c>
      <c r="K135" s="5">
        <f t="shared" ca="1" si="3"/>
        <v>13150568</v>
      </c>
      <c r="L135" s="5"/>
      <c r="M135" s="5">
        <f t="shared" ca="1" si="4"/>
        <v>13150568</v>
      </c>
      <c r="N135" s="5">
        <f t="shared" si="5"/>
        <v>0</v>
      </c>
      <c r="O135" s="5">
        <v>0</v>
      </c>
      <c r="P135" s="5">
        <v>0</v>
      </c>
    </row>
    <row r="136" spans="1:16" x14ac:dyDescent="0.2">
      <c r="A136" s="26" t="s">
        <v>195</v>
      </c>
      <c r="B136" s="27"/>
      <c r="C136" s="28" t="s">
        <v>196</v>
      </c>
      <c r="D136" s="29"/>
      <c r="E136" s="29"/>
      <c r="F136" s="27"/>
      <c r="G136" s="5">
        <f ca="1">SUMIF('2021'!$A$14:$B$547,Consolidado!A136,'2021'!$Q$14:$Q$547)</f>
        <v>85000000</v>
      </c>
      <c r="H136" s="5">
        <f ca="1">SUMIF('2021'!$A$14:$B$547,Consolidado!A136,'2021'!$S$14:$S$547)</f>
        <v>0</v>
      </c>
      <c r="I136" s="5">
        <f ca="1">+SUMIF('2022'!$A$14:$B$517,Consolidado!A136,'2022'!$G$14:$G$517)</f>
        <v>0</v>
      </c>
      <c r="J136" s="5">
        <f ca="1">SUMIF('2022'!$A$14:$B$517,Consolidado!A136,'2022'!$I$14:$I$517)</f>
        <v>85000000</v>
      </c>
      <c r="K136" s="5">
        <f t="shared" ca="1" si="3"/>
        <v>0</v>
      </c>
      <c r="L136" s="5">
        <f ca="1">+H136+J136-G136-I136</f>
        <v>0</v>
      </c>
      <c r="M136" s="5">
        <f t="shared" ca="1" si="4"/>
        <v>0</v>
      </c>
      <c r="N136" s="5">
        <f t="shared" ca="1" si="5"/>
        <v>0</v>
      </c>
      <c r="O136" s="5">
        <v>0</v>
      </c>
      <c r="P136" s="5">
        <v>0</v>
      </c>
    </row>
    <row r="137" spans="1:16" x14ac:dyDescent="0.2">
      <c r="A137" s="26" t="s">
        <v>1215</v>
      </c>
      <c r="B137" s="27"/>
      <c r="C137" s="28" t="s">
        <v>1214</v>
      </c>
      <c r="D137" s="29"/>
      <c r="E137" s="29"/>
      <c r="F137" s="27"/>
      <c r="G137" s="5">
        <f ca="1">SUMIF('2021'!$A$14:$B$547,Consolidado!A137,'2021'!$Q$14:$Q$547)</f>
        <v>5888633</v>
      </c>
      <c r="H137" s="5">
        <f ca="1">SUMIF('2021'!$A$14:$B$547,Consolidado!A137,'2021'!$S$14:$S$547)</f>
        <v>0</v>
      </c>
      <c r="I137" s="5">
        <f ca="1">+SUMIF('2022'!$A$14:$B$517,Consolidado!A137,'2022'!$G$14:$G$517)</f>
        <v>0</v>
      </c>
      <c r="J137" s="5">
        <f ca="1">SUMIF('2022'!$A$14:$B$517,Consolidado!A137,'2022'!$I$14:$I$517)</f>
        <v>0</v>
      </c>
      <c r="K137" s="5">
        <f t="shared" ca="1" si="3"/>
        <v>5888633</v>
      </c>
      <c r="L137" s="5"/>
      <c r="M137" s="5">
        <f t="shared" ca="1" si="4"/>
        <v>5888633</v>
      </c>
      <c r="N137" s="5">
        <f t="shared" si="5"/>
        <v>0</v>
      </c>
      <c r="O137" s="5">
        <v>0</v>
      </c>
      <c r="P137" s="5">
        <v>0</v>
      </c>
    </row>
    <row r="138" spans="1:16" x14ac:dyDescent="0.2">
      <c r="A138" s="26" t="s">
        <v>1213</v>
      </c>
      <c r="B138" s="27"/>
      <c r="C138" s="28" t="s">
        <v>1212</v>
      </c>
      <c r="D138" s="29"/>
      <c r="E138" s="29"/>
      <c r="F138" s="27"/>
      <c r="G138" s="5">
        <f ca="1">SUMIF('2021'!$A$14:$B$547,Consolidado!A138,'2021'!$Q$14:$Q$547)</f>
        <v>0</v>
      </c>
      <c r="H138" s="5">
        <f ca="1">SUMIF('2021'!$A$14:$B$547,Consolidado!A138,'2021'!$S$14:$S$547)</f>
        <v>0</v>
      </c>
      <c r="I138" s="5">
        <f ca="1">+SUMIF('2022'!$A$14:$B$517,Consolidado!A138,'2022'!$G$14:$G$517)</f>
        <v>0</v>
      </c>
      <c r="J138" s="5">
        <f ca="1">SUMIF('2022'!$A$14:$B$517,Consolidado!A138,'2022'!$I$14:$I$517)</f>
        <v>0</v>
      </c>
      <c r="K138" s="5">
        <f t="shared" ca="1" si="3"/>
        <v>0</v>
      </c>
      <c r="L138" s="5">
        <f ca="1">+H138+J138-G138-I138</f>
        <v>0</v>
      </c>
      <c r="M138" s="5">
        <f t="shared" ca="1" si="4"/>
        <v>0</v>
      </c>
      <c r="N138" s="5">
        <f t="shared" ca="1" si="5"/>
        <v>0</v>
      </c>
      <c r="O138" s="5">
        <v>0</v>
      </c>
      <c r="P138" s="5">
        <v>0</v>
      </c>
    </row>
    <row r="139" spans="1:16" x14ac:dyDescent="0.2">
      <c r="A139" s="26" t="s">
        <v>1211</v>
      </c>
      <c r="B139" s="27"/>
      <c r="C139" s="28" t="s">
        <v>1210</v>
      </c>
      <c r="D139" s="29"/>
      <c r="E139" s="29"/>
      <c r="F139" s="27"/>
      <c r="G139" s="5">
        <f ca="1">SUMIF('2021'!$A$14:$B$547,Consolidado!A139,'2021'!$Q$14:$Q$547)</f>
        <v>0</v>
      </c>
      <c r="H139" s="5">
        <f ca="1">SUMIF('2021'!$A$14:$B$547,Consolidado!A139,'2021'!$S$14:$S$547)</f>
        <v>0</v>
      </c>
      <c r="I139" s="5">
        <f ca="1">+SUMIF('2022'!$A$14:$B$517,Consolidado!A139,'2022'!$G$14:$G$517)</f>
        <v>0</v>
      </c>
      <c r="J139" s="5">
        <f ca="1">SUMIF('2022'!$A$14:$B$517,Consolidado!A139,'2022'!$I$14:$I$517)</f>
        <v>0</v>
      </c>
      <c r="K139" s="5">
        <f t="shared" ca="1" si="3"/>
        <v>0</v>
      </c>
      <c r="L139" s="5">
        <f ca="1">+H139+J139-G139-I139</f>
        <v>0</v>
      </c>
      <c r="M139" s="5">
        <f t="shared" ca="1" si="4"/>
        <v>0</v>
      </c>
      <c r="N139" s="5">
        <f t="shared" ca="1" si="5"/>
        <v>0</v>
      </c>
      <c r="O139" s="5">
        <v>0</v>
      </c>
      <c r="P139" s="5">
        <v>0</v>
      </c>
    </row>
    <row r="140" spans="1:16" x14ac:dyDescent="0.2">
      <c r="A140" s="26" t="s">
        <v>1209</v>
      </c>
      <c r="B140" s="27"/>
      <c r="C140" s="28" t="s">
        <v>1208</v>
      </c>
      <c r="D140" s="29"/>
      <c r="E140" s="29"/>
      <c r="F140" s="27"/>
      <c r="G140" s="5">
        <f ca="1">SUMIF('2021'!$A$14:$B$547,Consolidado!A140,'2021'!$Q$14:$Q$547)</f>
        <v>0</v>
      </c>
      <c r="H140" s="5">
        <f ca="1">SUMIF('2021'!$A$14:$B$547,Consolidado!A140,'2021'!$S$14:$S$547)</f>
        <v>102620</v>
      </c>
      <c r="I140" s="5">
        <f ca="1">+SUMIF('2022'!$A$14:$B$517,Consolidado!A140,'2022'!$G$14:$G$517)</f>
        <v>0</v>
      </c>
      <c r="J140" s="5">
        <f ca="1">SUMIF('2022'!$A$14:$B$517,Consolidado!A140,'2022'!$I$14:$I$517)</f>
        <v>0</v>
      </c>
      <c r="K140" s="5"/>
      <c r="L140" s="5">
        <f ca="1">+H140+J140-G140-I140</f>
        <v>102620</v>
      </c>
      <c r="M140" s="5">
        <f t="shared" si="4"/>
        <v>0</v>
      </c>
      <c r="N140" s="5">
        <f t="shared" ca="1" si="5"/>
        <v>102620</v>
      </c>
      <c r="O140" s="5">
        <v>0</v>
      </c>
      <c r="P140" s="5">
        <v>0</v>
      </c>
    </row>
    <row r="141" spans="1:16" x14ac:dyDescent="0.2">
      <c r="A141" s="26" t="s">
        <v>1207</v>
      </c>
      <c r="B141" s="27"/>
      <c r="C141" s="28" t="s">
        <v>1206</v>
      </c>
      <c r="D141" s="29"/>
      <c r="E141" s="29"/>
      <c r="F141" s="27"/>
      <c r="G141" s="5">
        <f ca="1">SUMIF('2021'!$A$14:$B$547,Consolidado!A141,'2021'!$Q$14:$Q$547)</f>
        <v>0</v>
      </c>
      <c r="H141" s="5">
        <f ca="1">SUMIF('2021'!$A$14:$B$547,Consolidado!A141,'2021'!$S$14:$S$547)</f>
        <v>2292000</v>
      </c>
      <c r="I141" s="5">
        <f ca="1">+SUMIF('2022'!$A$14:$B$517,Consolidado!A141,'2022'!$G$14:$G$517)</f>
        <v>0</v>
      </c>
      <c r="J141" s="5">
        <f ca="1">SUMIF('2022'!$A$14:$B$517,Consolidado!A141,'2022'!$I$14:$I$517)</f>
        <v>0</v>
      </c>
      <c r="K141" s="5"/>
      <c r="L141" s="5">
        <f ca="1">+H141+J141-G141-I141</f>
        <v>2292000</v>
      </c>
      <c r="M141" s="5">
        <f t="shared" si="4"/>
        <v>0</v>
      </c>
      <c r="N141" s="5">
        <f t="shared" ca="1" si="5"/>
        <v>2292000</v>
      </c>
      <c r="O141" s="5">
        <v>0</v>
      </c>
      <c r="P141" s="5">
        <v>0</v>
      </c>
    </row>
    <row r="142" spans="1:16" x14ac:dyDescent="0.2">
      <c r="A142" s="26" t="s">
        <v>1205</v>
      </c>
      <c r="B142" s="27"/>
      <c r="C142" s="28" t="s">
        <v>1204</v>
      </c>
      <c r="D142" s="29"/>
      <c r="E142" s="29"/>
      <c r="F142" s="27"/>
      <c r="G142" s="5">
        <f ca="1">SUMIF('2021'!$A$14:$B$547,Consolidado!A142,'2021'!$Q$14:$Q$547)</f>
        <v>5869</v>
      </c>
      <c r="H142" s="5">
        <f ca="1">SUMIF('2021'!$A$14:$B$547,Consolidado!A142,'2021'!$S$14:$S$547)</f>
        <v>0</v>
      </c>
      <c r="I142" s="5">
        <f ca="1">+SUMIF('2022'!$A$14:$B$517,Consolidado!A142,'2022'!$G$14:$G$517)</f>
        <v>0</v>
      </c>
      <c r="J142" s="5">
        <f ca="1">SUMIF('2022'!$A$14:$B$517,Consolidado!A142,'2022'!$I$14:$I$517)</f>
        <v>0</v>
      </c>
      <c r="K142" s="5">
        <f t="shared" ca="1" si="3"/>
        <v>5869</v>
      </c>
      <c r="L142" s="5"/>
      <c r="M142" s="5">
        <f t="shared" ca="1" si="4"/>
        <v>5869</v>
      </c>
      <c r="N142" s="5">
        <f t="shared" si="5"/>
        <v>0</v>
      </c>
      <c r="O142" s="5">
        <v>0</v>
      </c>
      <c r="P142" s="5">
        <v>0</v>
      </c>
    </row>
    <row r="143" spans="1:16" x14ac:dyDescent="0.2">
      <c r="A143" s="26" t="s">
        <v>197</v>
      </c>
      <c r="B143" s="27"/>
      <c r="C143" s="28" t="s">
        <v>198</v>
      </c>
      <c r="D143" s="29"/>
      <c r="E143" s="29"/>
      <c r="F143" s="27"/>
      <c r="G143" s="5">
        <f ca="1">SUMIF('2021'!$A$14:$B$547,Consolidado!A143,'2021'!$Q$14:$Q$547)</f>
        <v>0</v>
      </c>
      <c r="H143" s="5">
        <f ca="1">SUMIF('2021'!$A$14:$B$547,Consolidado!A143,'2021'!$S$14:$S$547)</f>
        <v>5098149</v>
      </c>
      <c r="I143" s="5">
        <f ca="1">+SUMIF('2022'!$A$14:$B$517,Consolidado!A143,'2022'!$G$14:$G$517)</f>
        <v>21033500</v>
      </c>
      <c r="J143" s="5">
        <f ca="1">SUMIF('2022'!$A$14:$B$517,Consolidado!A143,'2022'!$I$14:$I$517)</f>
        <v>5460000</v>
      </c>
      <c r="K143" s="5">
        <f t="shared" ca="1" si="3"/>
        <v>10475351</v>
      </c>
      <c r="L143" s="5"/>
      <c r="M143" s="5">
        <f t="shared" ca="1" si="4"/>
        <v>10475351</v>
      </c>
      <c r="N143" s="5">
        <f t="shared" si="5"/>
        <v>0</v>
      </c>
      <c r="O143" s="5">
        <v>0</v>
      </c>
      <c r="P143" s="5">
        <v>0</v>
      </c>
    </row>
    <row r="144" spans="1:16" x14ac:dyDescent="0.2">
      <c r="A144" s="26" t="s">
        <v>199</v>
      </c>
      <c r="B144" s="27"/>
      <c r="C144" s="28" t="s">
        <v>200</v>
      </c>
      <c r="D144" s="29"/>
      <c r="E144" s="29"/>
      <c r="F144" s="27"/>
      <c r="G144" s="5">
        <f ca="1">SUMIF('2021'!$A$14:$B$547,Consolidado!A144,'2021'!$Q$14:$Q$547)</f>
        <v>178478765</v>
      </c>
      <c r="H144" s="5">
        <f ca="1">SUMIF('2021'!$A$14:$B$547,Consolidado!A144,'2021'!$S$14:$S$547)</f>
        <v>0</v>
      </c>
      <c r="I144" s="5">
        <f ca="1">+SUMIF('2022'!$A$14:$B$517,Consolidado!A144,'2022'!$G$14:$G$517)</f>
        <v>96365564</v>
      </c>
      <c r="J144" s="5">
        <f ca="1">SUMIF('2022'!$A$14:$B$517,Consolidado!A144,'2022'!$I$14:$I$517)</f>
        <v>67895819</v>
      </c>
      <c r="K144" s="5">
        <f t="shared" ca="1" si="3"/>
        <v>206948510</v>
      </c>
      <c r="L144" s="5"/>
      <c r="M144" s="5">
        <f t="shared" ca="1" si="4"/>
        <v>206948510</v>
      </c>
      <c r="N144" s="5">
        <f t="shared" si="5"/>
        <v>0</v>
      </c>
      <c r="O144" s="5">
        <v>0</v>
      </c>
      <c r="P144" s="5">
        <v>0</v>
      </c>
    </row>
    <row r="145" spans="1:16" x14ac:dyDescent="0.2">
      <c r="A145" s="26" t="s">
        <v>1203</v>
      </c>
      <c r="B145" s="27"/>
      <c r="C145" s="28" t="s">
        <v>1202</v>
      </c>
      <c r="D145" s="29"/>
      <c r="E145" s="29"/>
      <c r="F145" s="27"/>
      <c r="G145" s="5">
        <f ca="1">SUMIF('2021'!$A$14:$B$547,Consolidado!A145,'2021'!$Q$14:$Q$547)</f>
        <v>0</v>
      </c>
      <c r="H145" s="5">
        <f ca="1">SUMIF('2021'!$A$14:$B$547,Consolidado!A145,'2021'!$S$14:$S$547)</f>
        <v>78374580</v>
      </c>
      <c r="I145" s="5">
        <f ca="1">+SUMIF('2022'!$A$14:$B$517,Consolidado!A145,'2022'!$G$14:$G$517)</f>
        <v>0</v>
      </c>
      <c r="J145" s="5">
        <f ca="1">SUMIF('2022'!$A$14:$B$517,Consolidado!A145,'2022'!$I$14:$I$517)</f>
        <v>0</v>
      </c>
      <c r="K145" s="5"/>
      <c r="L145" s="5">
        <f ca="1">+H145+J145-G145-I145</f>
        <v>78374580</v>
      </c>
      <c r="M145" s="5">
        <f t="shared" si="4"/>
        <v>0</v>
      </c>
      <c r="N145" s="5">
        <f t="shared" ca="1" si="5"/>
        <v>78374580</v>
      </c>
      <c r="O145" s="5">
        <v>0</v>
      </c>
      <c r="P145" s="5">
        <v>0</v>
      </c>
    </row>
    <row r="146" spans="1:16" x14ac:dyDescent="0.2">
      <c r="A146" s="26" t="s">
        <v>201</v>
      </c>
      <c r="B146" s="27"/>
      <c r="C146" s="28" t="s">
        <v>202</v>
      </c>
      <c r="D146" s="29"/>
      <c r="E146" s="29"/>
      <c r="F146" s="27"/>
      <c r="G146" s="5">
        <f ca="1">SUMIF('2021'!$A$14:$B$547,Consolidado!A146,'2021'!$Q$14:$Q$547)</f>
        <v>34736285</v>
      </c>
      <c r="H146" s="5">
        <f ca="1">SUMIF('2021'!$A$14:$B$547,Consolidado!A146,'2021'!$S$14:$S$547)</f>
        <v>0</v>
      </c>
      <c r="I146" s="5">
        <f ca="1">+SUMIF('2022'!$A$14:$B$517,Consolidado!A146,'2022'!$G$14:$G$517)</f>
        <v>19944917</v>
      </c>
      <c r="J146" s="5">
        <f ca="1">SUMIF('2022'!$A$14:$B$517,Consolidado!A146,'2022'!$I$14:$I$517)</f>
        <v>29920</v>
      </c>
      <c r="K146" s="5">
        <f t="shared" ca="1" si="3"/>
        <v>54651282</v>
      </c>
      <c r="L146" s="5"/>
      <c r="M146" s="5">
        <f t="shared" ca="1" si="4"/>
        <v>54651282</v>
      </c>
      <c r="N146" s="5">
        <f t="shared" si="5"/>
        <v>0</v>
      </c>
      <c r="O146" s="5">
        <v>0</v>
      </c>
      <c r="P146" s="5">
        <v>0</v>
      </c>
    </row>
    <row r="147" spans="1:16" x14ac:dyDescent="0.2">
      <c r="A147" s="26" t="s">
        <v>1201</v>
      </c>
      <c r="B147" s="27"/>
      <c r="C147" s="28" t="s">
        <v>1200</v>
      </c>
      <c r="D147" s="29"/>
      <c r="E147" s="29"/>
      <c r="F147" s="27"/>
      <c r="G147" s="5">
        <f ca="1">SUMIF('2021'!$A$14:$B$547,Consolidado!A147,'2021'!$Q$14:$Q$547)</f>
        <v>6642674</v>
      </c>
      <c r="H147" s="5">
        <f ca="1">SUMIF('2021'!$A$14:$B$547,Consolidado!A147,'2021'!$S$14:$S$547)</f>
        <v>0</v>
      </c>
      <c r="I147" s="5">
        <f ca="1">+SUMIF('2022'!$A$14:$B$517,Consolidado!A147,'2022'!$G$14:$G$517)</f>
        <v>0</v>
      </c>
      <c r="J147" s="5">
        <f ca="1">SUMIF('2022'!$A$14:$B$517,Consolidado!A147,'2022'!$I$14:$I$517)</f>
        <v>0</v>
      </c>
      <c r="K147" s="5">
        <f t="shared" ca="1" si="3"/>
        <v>6642674</v>
      </c>
      <c r="L147" s="5"/>
      <c r="M147" s="5">
        <f t="shared" ca="1" si="4"/>
        <v>6642674</v>
      </c>
      <c r="N147" s="5">
        <f t="shared" si="5"/>
        <v>0</v>
      </c>
      <c r="O147" s="5">
        <v>0</v>
      </c>
      <c r="P147" s="5">
        <v>0</v>
      </c>
    </row>
    <row r="148" spans="1:16" x14ac:dyDescent="0.2">
      <c r="A148" s="26" t="s">
        <v>203</v>
      </c>
      <c r="B148" s="27"/>
      <c r="C148" s="28" t="s">
        <v>204</v>
      </c>
      <c r="D148" s="29"/>
      <c r="E148" s="29"/>
      <c r="F148" s="27"/>
      <c r="G148" s="5">
        <f ca="1">SUMIF('2021'!$A$14:$B$547,Consolidado!A148,'2021'!$Q$14:$Q$547)</f>
        <v>6752341</v>
      </c>
      <c r="H148" s="5">
        <f ca="1">SUMIF('2021'!$A$14:$B$547,Consolidado!A148,'2021'!$S$14:$S$547)</f>
        <v>0</v>
      </c>
      <c r="I148" s="5">
        <f ca="1">+SUMIF('2022'!$A$14:$B$517,Consolidado!A148,'2022'!$G$14:$G$517)</f>
        <v>5481423</v>
      </c>
      <c r="J148" s="5">
        <f ca="1">SUMIF('2022'!$A$14:$B$517,Consolidado!A148,'2022'!$I$14:$I$517)</f>
        <v>0</v>
      </c>
      <c r="K148" s="5">
        <f t="shared" ca="1" si="3"/>
        <v>12233764</v>
      </c>
      <c r="L148" s="5"/>
      <c r="M148" s="5">
        <f t="shared" ca="1" si="4"/>
        <v>12233764</v>
      </c>
      <c r="N148" s="5">
        <f t="shared" si="5"/>
        <v>0</v>
      </c>
      <c r="O148" s="5">
        <v>0</v>
      </c>
      <c r="P148" s="5">
        <v>0</v>
      </c>
    </row>
    <row r="149" spans="1:16" x14ac:dyDescent="0.2">
      <c r="A149" s="26" t="s">
        <v>1199</v>
      </c>
      <c r="B149" s="27"/>
      <c r="C149" s="28" t="s">
        <v>1198</v>
      </c>
      <c r="D149" s="29"/>
      <c r="E149" s="29"/>
      <c r="F149" s="27"/>
      <c r="G149" s="5">
        <f ca="1">SUMIF('2021'!$A$14:$B$547,Consolidado!A149,'2021'!$Q$14:$Q$547)</f>
        <v>700000</v>
      </c>
      <c r="H149" s="5">
        <f ca="1">SUMIF('2021'!$A$14:$B$547,Consolidado!A149,'2021'!$S$14:$S$547)</f>
        <v>0</v>
      </c>
      <c r="I149" s="5">
        <f ca="1">+SUMIF('2022'!$A$14:$B$517,Consolidado!A149,'2022'!$G$14:$G$517)</f>
        <v>0</v>
      </c>
      <c r="J149" s="5">
        <f ca="1">SUMIF('2022'!$A$14:$B$517,Consolidado!A149,'2022'!$I$14:$I$517)</f>
        <v>0</v>
      </c>
      <c r="K149" s="5">
        <f t="shared" ca="1" si="3"/>
        <v>700000</v>
      </c>
      <c r="L149" s="5"/>
      <c r="M149" s="5">
        <f t="shared" ca="1" si="4"/>
        <v>700000</v>
      </c>
      <c r="N149" s="5">
        <f t="shared" si="5"/>
        <v>0</v>
      </c>
      <c r="O149" s="5">
        <v>0</v>
      </c>
      <c r="P149" s="5">
        <v>0</v>
      </c>
    </row>
    <row r="150" spans="1:16" x14ac:dyDescent="0.2">
      <c r="A150" s="26" t="s">
        <v>1197</v>
      </c>
      <c r="B150" s="27"/>
      <c r="C150" s="28" t="s">
        <v>1196</v>
      </c>
      <c r="D150" s="29"/>
      <c r="E150" s="29"/>
      <c r="F150" s="27"/>
      <c r="G150" s="5">
        <f ca="1">SUMIF('2021'!$A$14:$B$547,Consolidado!A150,'2021'!$Q$14:$Q$547)</f>
        <v>8800050</v>
      </c>
      <c r="H150" s="5">
        <f ca="1">SUMIF('2021'!$A$14:$B$547,Consolidado!A150,'2021'!$S$14:$S$547)</f>
        <v>0</v>
      </c>
      <c r="I150" s="5">
        <f ca="1">+SUMIF('2022'!$A$14:$B$517,Consolidado!A150,'2022'!$G$14:$G$517)</f>
        <v>0</v>
      </c>
      <c r="J150" s="5">
        <f ca="1">SUMIF('2022'!$A$14:$B$517,Consolidado!A150,'2022'!$I$14:$I$517)</f>
        <v>0</v>
      </c>
      <c r="K150" s="5">
        <f t="shared" ca="1" si="3"/>
        <v>8800050</v>
      </c>
      <c r="L150" s="5"/>
      <c r="M150" s="5">
        <f t="shared" ca="1" si="4"/>
        <v>8800050</v>
      </c>
      <c r="N150" s="5">
        <f t="shared" si="5"/>
        <v>0</v>
      </c>
      <c r="O150" s="5">
        <v>0</v>
      </c>
      <c r="P150" s="5">
        <v>0</v>
      </c>
    </row>
    <row r="151" spans="1:16" x14ac:dyDescent="0.2">
      <c r="A151" s="26" t="s">
        <v>205</v>
      </c>
      <c r="B151" s="27"/>
      <c r="C151" s="28" t="s">
        <v>206</v>
      </c>
      <c r="D151" s="29"/>
      <c r="E151" s="29"/>
      <c r="F151" s="27"/>
      <c r="G151" s="5">
        <f ca="1">SUMIF('2021'!$A$14:$B$547,Consolidado!A151,'2021'!$Q$14:$Q$547)</f>
        <v>67967280</v>
      </c>
      <c r="H151" s="5">
        <f ca="1">SUMIF('2021'!$A$14:$B$547,Consolidado!A151,'2021'!$S$14:$S$547)</f>
        <v>0</v>
      </c>
      <c r="I151" s="5">
        <f ca="1">+SUMIF('2022'!$A$14:$B$517,Consolidado!A151,'2022'!$G$14:$G$517)</f>
        <v>97649071</v>
      </c>
      <c r="J151" s="5">
        <f ca="1">SUMIF('2022'!$A$14:$B$517,Consolidado!A151,'2022'!$I$14:$I$517)</f>
        <v>81063101</v>
      </c>
      <c r="K151" s="5">
        <f t="shared" ca="1" si="3"/>
        <v>84553250</v>
      </c>
      <c r="L151" s="5"/>
      <c r="M151" s="5">
        <f t="shared" ca="1" si="4"/>
        <v>84553250</v>
      </c>
      <c r="N151" s="5">
        <f t="shared" si="5"/>
        <v>0</v>
      </c>
      <c r="O151" s="5">
        <v>0</v>
      </c>
      <c r="P151" s="5">
        <v>0</v>
      </c>
    </row>
    <row r="152" spans="1:16" x14ac:dyDescent="0.2">
      <c r="A152" s="26" t="s">
        <v>1195</v>
      </c>
      <c r="B152" s="27"/>
      <c r="C152" s="28" t="s">
        <v>1194</v>
      </c>
      <c r="D152" s="29"/>
      <c r="E152" s="29"/>
      <c r="F152" s="27"/>
      <c r="G152" s="5">
        <f ca="1">SUMIF('2021'!$A$14:$B$547,Consolidado!A152,'2021'!$Q$14:$Q$547)</f>
        <v>134793836</v>
      </c>
      <c r="H152" s="5">
        <f ca="1">SUMIF('2021'!$A$14:$B$547,Consolidado!A152,'2021'!$S$14:$S$547)</f>
        <v>0</v>
      </c>
      <c r="I152" s="5">
        <f ca="1">+SUMIF('2022'!$A$14:$B$517,Consolidado!A152,'2022'!$G$14:$G$517)</f>
        <v>7435919</v>
      </c>
      <c r="J152" s="5">
        <f ca="1">SUMIF('2022'!$A$14:$B$517,Consolidado!A152,'2022'!$I$14:$I$517)</f>
        <v>0</v>
      </c>
      <c r="K152" s="5">
        <f t="shared" ca="1" si="3"/>
        <v>142229755</v>
      </c>
      <c r="L152" s="5"/>
      <c r="M152" s="5">
        <f t="shared" ca="1" si="4"/>
        <v>142229755</v>
      </c>
      <c r="N152" s="5">
        <f t="shared" si="5"/>
        <v>0</v>
      </c>
      <c r="O152" s="5">
        <v>0</v>
      </c>
      <c r="P152" s="5">
        <v>0</v>
      </c>
    </row>
    <row r="153" spans="1:16" x14ac:dyDescent="0.2">
      <c r="A153" s="26" t="s">
        <v>207</v>
      </c>
      <c r="B153" s="27"/>
      <c r="C153" s="28" t="s">
        <v>208</v>
      </c>
      <c r="D153" s="29"/>
      <c r="E153" s="29"/>
      <c r="F153" s="27"/>
      <c r="G153" s="5">
        <f ca="1">SUMIF('2021'!$A$14:$B$547,Consolidado!A153,'2021'!$Q$14:$Q$547)</f>
        <v>3914751</v>
      </c>
      <c r="H153" s="5">
        <f ca="1">SUMIF('2021'!$A$14:$B$547,Consolidado!A153,'2021'!$S$14:$S$547)</f>
        <v>0</v>
      </c>
      <c r="I153" s="5">
        <f ca="1">+SUMIF('2022'!$A$14:$B$517,Consolidado!A153,'2022'!$G$14:$G$517)</f>
        <v>535500</v>
      </c>
      <c r="J153" s="5">
        <f ca="1">SUMIF('2022'!$A$14:$B$517,Consolidado!A153,'2022'!$I$14:$I$517)</f>
        <v>0</v>
      </c>
      <c r="K153" s="5">
        <f t="shared" ca="1" si="3"/>
        <v>4450251</v>
      </c>
      <c r="L153" s="5"/>
      <c r="M153" s="5">
        <f t="shared" ca="1" si="4"/>
        <v>4450251</v>
      </c>
      <c r="N153" s="5">
        <f t="shared" si="5"/>
        <v>0</v>
      </c>
      <c r="O153" s="5">
        <v>0</v>
      </c>
      <c r="P153" s="5">
        <v>0</v>
      </c>
    </row>
    <row r="154" spans="1:16" x14ac:dyDescent="0.2">
      <c r="A154" s="26" t="s">
        <v>209</v>
      </c>
      <c r="B154" s="27"/>
      <c r="C154" s="28" t="s">
        <v>210</v>
      </c>
      <c r="D154" s="29"/>
      <c r="E154" s="29"/>
      <c r="F154" s="27"/>
      <c r="G154" s="5">
        <f ca="1">SUMIF('2021'!$A$14:$B$547,Consolidado!A154,'2021'!$Q$14:$Q$547)</f>
        <v>206158458</v>
      </c>
      <c r="H154" s="5">
        <f ca="1">SUMIF('2021'!$A$14:$B$547,Consolidado!A154,'2021'!$S$14:$S$547)</f>
        <v>0</v>
      </c>
      <c r="I154" s="5">
        <f ca="1">+SUMIF('2022'!$A$14:$B$517,Consolidado!A154,'2022'!$G$14:$G$517)</f>
        <v>8828417</v>
      </c>
      <c r="J154" s="5">
        <f ca="1">SUMIF('2022'!$A$14:$B$517,Consolidado!A154,'2022'!$I$14:$I$517)</f>
        <v>0</v>
      </c>
      <c r="K154" s="5">
        <f t="shared" ref="K154:K163" ca="1" si="7">+G154+I154-H154-J154</f>
        <v>214986875</v>
      </c>
      <c r="L154" s="5"/>
      <c r="M154" s="5">
        <f t="shared" ref="M154:M218" ca="1" si="8">+K154</f>
        <v>214986875</v>
      </c>
      <c r="N154" s="5">
        <f t="shared" ref="N154:N218" si="9">+L154</f>
        <v>0</v>
      </c>
      <c r="O154" s="5">
        <v>0</v>
      </c>
      <c r="P154" s="5">
        <v>0</v>
      </c>
    </row>
    <row r="155" spans="1:16" x14ac:dyDescent="0.2">
      <c r="A155" s="26" t="s">
        <v>211</v>
      </c>
      <c r="B155" s="27"/>
      <c r="C155" s="28" t="s">
        <v>212</v>
      </c>
      <c r="D155" s="29"/>
      <c r="E155" s="29"/>
      <c r="F155" s="27"/>
      <c r="G155" s="5">
        <f ca="1">SUMIF('2021'!$A$14:$B$547,Consolidado!A155,'2021'!$Q$14:$Q$547)</f>
        <v>22919153</v>
      </c>
      <c r="H155" s="5">
        <f ca="1">SUMIF('2021'!$A$14:$B$547,Consolidado!A155,'2021'!$S$14:$S$547)</f>
        <v>0</v>
      </c>
      <c r="I155" s="5">
        <f ca="1">+SUMIF('2022'!$A$14:$B$517,Consolidado!A155,'2022'!$G$14:$G$517)</f>
        <v>135954</v>
      </c>
      <c r="J155" s="5">
        <f ca="1">SUMIF('2022'!$A$14:$B$517,Consolidado!A155,'2022'!$I$14:$I$517)</f>
        <v>0</v>
      </c>
      <c r="K155" s="5">
        <f t="shared" ca="1" si="7"/>
        <v>23055107</v>
      </c>
      <c r="L155" s="5"/>
      <c r="M155" s="5">
        <f t="shared" ca="1" si="8"/>
        <v>23055107</v>
      </c>
      <c r="N155" s="5">
        <f t="shared" si="9"/>
        <v>0</v>
      </c>
      <c r="O155" s="5">
        <v>0</v>
      </c>
      <c r="P155" s="5">
        <v>0</v>
      </c>
    </row>
    <row r="156" spans="1:16" x14ac:dyDescent="0.2">
      <c r="A156" s="26" t="s">
        <v>213</v>
      </c>
      <c r="B156" s="27"/>
      <c r="C156" s="28" t="s">
        <v>214</v>
      </c>
      <c r="D156" s="29"/>
      <c r="E156" s="29"/>
      <c r="F156" s="27"/>
      <c r="G156" s="5">
        <f ca="1">SUMIF('2021'!$A$14:$B$547,Consolidado!A156,'2021'!$Q$14:$Q$547)</f>
        <v>488182115</v>
      </c>
      <c r="H156" s="5">
        <f ca="1">SUMIF('2021'!$A$14:$B$547,Consolidado!A156,'2021'!$S$14:$S$547)</f>
        <v>0</v>
      </c>
      <c r="I156" s="5">
        <f ca="1">+SUMIF('2022'!$A$14:$B$517,Consolidado!A156,'2022'!$G$14:$G$517)</f>
        <v>33435169</v>
      </c>
      <c r="J156" s="5">
        <f ca="1">SUMIF('2022'!$A$14:$B$517,Consolidado!A156,'2022'!$I$14:$I$517)</f>
        <v>0</v>
      </c>
      <c r="K156" s="5">
        <f t="shared" ca="1" si="7"/>
        <v>521617284</v>
      </c>
      <c r="L156" s="5"/>
      <c r="M156" s="5">
        <f t="shared" ca="1" si="8"/>
        <v>521617284</v>
      </c>
      <c r="N156" s="5">
        <f t="shared" si="9"/>
        <v>0</v>
      </c>
      <c r="O156" s="5">
        <v>0</v>
      </c>
      <c r="P156" s="5">
        <v>0</v>
      </c>
    </row>
    <row r="157" spans="1:16" x14ac:dyDescent="0.2">
      <c r="A157" s="26" t="s">
        <v>1193</v>
      </c>
      <c r="B157" s="27"/>
      <c r="C157" s="28" t="s">
        <v>1192</v>
      </c>
      <c r="D157" s="29"/>
      <c r="E157" s="29"/>
      <c r="F157" s="27"/>
      <c r="G157" s="5">
        <f ca="1">SUMIF('2021'!$A$14:$B$547,Consolidado!A157,'2021'!$Q$14:$Q$547)</f>
        <v>199281437</v>
      </c>
      <c r="H157" s="5">
        <f ca="1">SUMIF('2021'!$A$14:$B$547,Consolidado!A157,'2021'!$S$14:$S$547)</f>
        <v>0</v>
      </c>
      <c r="I157" s="5">
        <f ca="1">+SUMIF('2022'!$A$14:$B$517,Consolidado!A157,'2022'!$G$14:$G$517)</f>
        <v>0</v>
      </c>
      <c r="J157" s="5">
        <f ca="1">SUMIF('2022'!$A$14:$B$517,Consolidado!A157,'2022'!$I$14:$I$517)</f>
        <v>0</v>
      </c>
      <c r="K157" s="5">
        <f t="shared" ca="1" si="7"/>
        <v>199281437</v>
      </c>
      <c r="L157" s="5"/>
      <c r="M157" s="5">
        <f t="shared" ca="1" si="8"/>
        <v>199281437</v>
      </c>
      <c r="N157" s="5">
        <f t="shared" si="9"/>
        <v>0</v>
      </c>
      <c r="O157" s="5">
        <v>0</v>
      </c>
      <c r="P157" s="5">
        <v>0</v>
      </c>
    </row>
    <row r="158" spans="1:16" x14ac:dyDescent="0.2">
      <c r="A158" s="26" t="s">
        <v>215</v>
      </c>
      <c r="B158" s="27"/>
      <c r="C158" s="28" t="s">
        <v>216</v>
      </c>
      <c r="D158" s="29"/>
      <c r="E158" s="29"/>
      <c r="F158" s="27"/>
      <c r="G158" s="5">
        <f ca="1">SUMIF('2021'!$A$14:$B$547,Consolidado!A158,'2021'!$Q$14:$Q$547)</f>
        <v>234678455</v>
      </c>
      <c r="H158" s="5">
        <f ca="1">SUMIF('2021'!$A$14:$B$547,Consolidado!A158,'2021'!$S$14:$S$547)</f>
        <v>0</v>
      </c>
      <c r="I158" s="5">
        <f ca="1">+SUMIF('2022'!$A$14:$B$517,Consolidado!A158,'2022'!$G$14:$G$517)</f>
        <v>34398762</v>
      </c>
      <c r="J158" s="5">
        <f ca="1">SUMIF('2022'!$A$14:$B$517,Consolidado!A158,'2022'!$I$14:$I$517)</f>
        <v>0</v>
      </c>
      <c r="K158" s="5">
        <f t="shared" ca="1" si="7"/>
        <v>269077217</v>
      </c>
      <c r="L158" s="5"/>
      <c r="M158" s="5">
        <f t="shared" ca="1" si="8"/>
        <v>269077217</v>
      </c>
      <c r="N158" s="5">
        <f t="shared" si="9"/>
        <v>0</v>
      </c>
      <c r="O158" s="5">
        <v>0</v>
      </c>
      <c r="P158" s="5">
        <v>0</v>
      </c>
    </row>
    <row r="159" spans="1:16" x14ac:dyDescent="0.2">
      <c r="A159" s="26" t="s">
        <v>217</v>
      </c>
      <c r="B159" s="27"/>
      <c r="C159" s="28" t="s">
        <v>218</v>
      </c>
      <c r="D159" s="29"/>
      <c r="E159" s="29"/>
      <c r="F159" s="27"/>
      <c r="G159" s="5">
        <f ca="1">SUMIF('2021'!$A$14:$B$547,Consolidado!A159,'2021'!$Q$14:$Q$547)</f>
        <v>862708</v>
      </c>
      <c r="H159" s="5">
        <f ca="1">SUMIF('2021'!$A$14:$B$547,Consolidado!A159,'2021'!$S$14:$S$547)</f>
        <v>0</v>
      </c>
      <c r="I159" s="5">
        <f ca="1">+SUMIF('2022'!$A$14:$B$517,Consolidado!A159,'2022'!$G$14:$G$517)</f>
        <v>3389390</v>
      </c>
      <c r="J159" s="5">
        <f ca="1">SUMIF('2022'!$A$14:$B$517,Consolidado!A159,'2022'!$I$14:$I$517)</f>
        <v>0</v>
      </c>
      <c r="K159" s="5">
        <f t="shared" ca="1" si="7"/>
        <v>4252098</v>
      </c>
      <c r="L159" s="5"/>
      <c r="M159" s="5">
        <f t="shared" ca="1" si="8"/>
        <v>4252098</v>
      </c>
      <c r="N159" s="5">
        <f t="shared" si="9"/>
        <v>0</v>
      </c>
      <c r="O159" s="5">
        <v>0</v>
      </c>
      <c r="P159" s="5">
        <v>0</v>
      </c>
    </row>
    <row r="160" spans="1:16" x14ac:dyDescent="0.2">
      <c r="A160" s="26" t="s">
        <v>1191</v>
      </c>
      <c r="B160" s="27"/>
      <c r="C160" s="28" t="s">
        <v>1190</v>
      </c>
      <c r="D160" s="29"/>
      <c r="E160" s="29"/>
      <c r="F160" s="27"/>
      <c r="G160" s="5">
        <f ca="1">SUMIF('2021'!$A$14:$B$547,Consolidado!A160,'2021'!$Q$14:$Q$547)</f>
        <v>1128357</v>
      </c>
      <c r="H160" s="5">
        <f ca="1">SUMIF('2021'!$A$14:$B$547,Consolidado!A160,'2021'!$S$14:$S$547)</f>
        <v>0</v>
      </c>
      <c r="I160" s="5">
        <f ca="1">+SUMIF('2022'!$A$14:$B$517,Consolidado!A160,'2022'!$G$14:$G$517)</f>
        <v>0</v>
      </c>
      <c r="J160" s="5">
        <f ca="1">SUMIF('2022'!$A$14:$B$517,Consolidado!A160,'2022'!$I$14:$I$517)</f>
        <v>0</v>
      </c>
      <c r="K160" s="5">
        <f t="shared" ca="1" si="7"/>
        <v>1128357</v>
      </c>
      <c r="L160" s="5"/>
      <c r="M160" s="5">
        <f t="shared" ca="1" si="8"/>
        <v>1128357</v>
      </c>
      <c r="N160" s="5">
        <f t="shared" si="9"/>
        <v>0</v>
      </c>
      <c r="O160" s="5">
        <v>0</v>
      </c>
      <c r="P160" s="5">
        <v>0</v>
      </c>
    </row>
    <row r="161" spans="1:16" x14ac:dyDescent="0.2">
      <c r="A161" s="26" t="s">
        <v>219</v>
      </c>
      <c r="B161" s="27"/>
      <c r="C161" s="28" t="s">
        <v>220</v>
      </c>
      <c r="D161" s="29"/>
      <c r="E161" s="29"/>
      <c r="F161" s="27"/>
      <c r="G161" s="5">
        <f ca="1">SUMIF('2021'!$A$14:$B$547,Consolidado!A161,'2021'!$Q$14:$Q$547)</f>
        <v>45220974</v>
      </c>
      <c r="H161" s="5">
        <f ca="1">SUMIF('2021'!$A$14:$B$547,Consolidado!A161,'2021'!$S$14:$S$547)</f>
        <v>0</v>
      </c>
      <c r="I161" s="5">
        <f ca="1">+SUMIF('2022'!$A$14:$B$517,Consolidado!A161,'2022'!$G$14:$G$517)</f>
        <v>6482118</v>
      </c>
      <c r="J161" s="5">
        <f ca="1">SUMIF('2022'!$A$14:$B$517,Consolidado!A161,'2022'!$I$14:$I$517)</f>
        <v>0</v>
      </c>
      <c r="K161" s="5">
        <f t="shared" ca="1" si="7"/>
        <v>51703092</v>
      </c>
      <c r="L161" s="5"/>
      <c r="M161" s="5">
        <f t="shared" ca="1" si="8"/>
        <v>51703092</v>
      </c>
      <c r="N161" s="5">
        <f t="shared" si="9"/>
        <v>0</v>
      </c>
      <c r="O161" s="5">
        <v>0</v>
      </c>
      <c r="P161" s="5">
        <v>0</v>
      </c>
    </row>
    <row r="162" spans="1:16" x14ac:dyDescent="0.2">
      <c r="A162" s="26" t="s">
        <v>1189</v>
      </c>
      <c r="B162" s="27"/>
      <c r="C162" s="28" t="s">
        <v>1188</v>
      </c>
      <c r="D162" s="29"/>
      <c r="E162" s="29"/>
      <c r="F162" s="27"/>
      <c r="G162" s="5">
        <f ca="1">SUMIF('2021'!$A$14:$B$547,Consolidado!A162,'2021'!$Q$14:$Q$547)</f>
        <v>159664</v>
      </c>
      <c r="H162" s="5">
        <f ca="1">SUMIF('2021'!$A$14:$B$547,Consolidado!A162,'2021'!$S$14:$S$547)</f>
        <v>0</v>
      </c>
      <c r="I162" s="5">
        <f ca="1">+SUMIF('2022'!$A$14:$B$517,Consolidado!A162,'2022'!$G$14:$G$517)</f>
        <v>0</v>
      </c>
      <c r="J162" s="5">
        <f ca="1">SUMIF('2022'!$A$14:$B$517,Consolidado!A162,'2022'!$I$14:$I$517)</f>
        <v>0</v>
      </c>
      <c r="K162" s="5">
        <f t="shared" ca="1" si="7"/>
        <v>159664</v>
      </c>
      <c r="L162" s="5"/>
      <c r="M162" s="5">
        <f t="shared" ca="1" si="8"/>
        <v>159664</v>
      </c>
      <c r="N162" s="5">
        <f t="shared" si="9"/>
        <v>0</v>
      </c>
      <c r="O162" s="5">
        <v>0</v>
      </c>
      <c r="P162" s="5">
        <v>0</v>
      </c>
    </row>
    <row r="163" spans="1:16" x14ac:dyDescent="0.2">
      <c r="A163" s="26" t="s">
        <v>221</v>
      </c>
      <c r="B163" s="27"/>
      <c r="C163" s="28" t="s">
        <v>222</v>
      </c>
      <c r="D163" s="29"/>
      <c r="E163" s="29"/>
      <c r="F163" s="27"/>
      <c r="G163" s="5">
        <f ca="1">SUMIF('2021'!$A$14:$B$547,Consolidado!A163,'2021'!$Q$14:$Q$547)</f>
        <v>572181914</v>
      </c>
      <c r="H163" s="5">
        <f ca="1">SUMIF('2021'!$A$14:$B$547,Consolidado!A163,'2021'!$S$14:$S$547)</f>
        <v>0</v>
      </c>
      <c r="I163" s="5">
        <f ca="1">+SUMIF('2022'!$A$14:$B$517,Consolidado!A163,'2022'!$G$14:$G$517)</f>
        <v>49630655</v>
      </c>
      <c r="J163" s="5">
        <f ca="1">SUMIF('2022'!$A$14:$B$517,Consolidado!A163,'2022'!$I$14:$I$517)</f>
        <v>0</v>
      </c>
      <c r="K163" s="5">
        <f t="shared" ca="1" si="7"/>
        <v>621812569</v>
      </c>
      <c r="L163" s="5"/>
      <c r="M163" s="5">
        <f t="shared" ca="1" si="8"/>
        <v>621812569</v>
      </c>
      <c r="N163" s="5">
        <f t="shared" si="9"/>
        <v>0</v>
      </c>
      <c r="O163" s="5">
        <v>0</v>
      </c>
      <c r="P163" s="5">
        <v>0</v>
      </c>
    </row>
    <row r="164" spans="1:16" x14ac:dyDescent="0.2">
      <c r="A164" s="26" t="s">
        <v>1187</v>
      </c>
      <c r="B164" s="27"/>
      <c r="C164" s="28" t="s">
        <v>1186</v>
      </c>
      <c r="D164" s="29"/>
      <c r="E164" s="29"/>
      <c r="F164" s="27"/>
      <c r="G164" s="5">
        <f ca="1">SUMIF('2021'!$A$14:$B$547,Consolidado!A164,'2021'!$Q$14:$Q$547)</f>
        <v>0</v>
      </c>
      <c r="H164" s="5">
        <f ca="1">SUMIF('2021'!$A$14:$B$547,Consolidado!A164,'2021'!$S$14:$S$547)</f>
        <v>26243338</v>
      </c>
      <c r="I164" s="5">
        <f ca="1">+SUMIF('2022'!$A$14:$B$517,Consolidado!A164,'2022'!$G$14:$G$517)</f>
        <v>0</v>
      </c>
      <c r="J164" s="5">
        <f ca="1">SUMIF('2022'!$A$14:$B$517,Consolidado!A164,'2022'!$I$14:$I$517)</f>
        <v>0</v>
      </c>
      <c r="K164" s="5"/>
      <c r="L164" s="5">
        <f t="shared" ref="L164:L219" ca="1" si="10">+H164+J164-G164-I164</f>
        <v>26243338</v>
      </c>
      <c r="M164" s="5">
        <f t="shared" si="8"/>
        <v>0</v>
      </c>
      <c r="N164" s="5">
        <f t="shared" ca="1" si="9"/>
        <v>26243338</v>
      </c>
      <c r="O164" s="5">
        <v>0</v>
      </c>
      <c r="P164" s="5">
        <v>0</v>
      </c>
    </row>
    <row r="165" spans="1:16" x14ac:dyDescent="0.2">
      <c r="A165" s="26" t="s">
        <v>1185</v>
      </c>
      <c r="B165" s="27"/>
      <c r="C165" s="28" t="s">
        <v>1184</v>
      </c>
      <c r="D165" s="29"/>
      <c r="E165" s="29"/>
      <c r="F165" s="27"/>
      <c r="G165" s="5">
        <f ca="1">SUMIF('2021'!$A$14:$B$547,Consolidado!A165,'2021'!$Q$14:$Q$547)</f>
        <v>0</v>
      </c>
      <c r="H165" s="5">
        <f ca="1">SUMIF('2021'!$A$14:$B$547,Consolidado!A165,'2021'!$S$14:$S$547)</f>
        <v>0</v>
      </c>
      <c r="I165" s="5">
        <f ca="1">+SUMIF('2022'!$A$14:$B$517,Consolidado!A165,'2022'!$G$14:$G$517)</f>
        <v>0</v>
      </c>
      <c r="J165" s="5">
        <f ca="1">SUMIF('2022'!$A$14:$B$517,Consolidado!A165,'2022'!$I$14:$I$517)</f>
        <v>0</v>
      </c>
      <c r="K165" s="5">
        <f ca="1">+G165+I165-H165-J165</f>
        <v>0</v>
      </c>
      <c r="L165" s="5">
        <f t="shared" ca="1" si="10"/>
        <v>0</v>
      </c>
      <c r="M165" s="5">
        <f t="shared" ca="1" si="8"/>
        <v>0</v>
      </c>
      <c r="N165" s="5">
        <f t="shared" ca="1" si="9"/>
        <v>0</v>
      </c>
      <c r="O165" s="5">
        <v>0</v>
      </c>
      <c r="P165" s="5">
        <v>0</v>
      </c>
    </row>
    <row r="166" spans="1:16" x14ac:dyDescent="0.2">
      <c r="A166" s="26" t="s">
        <v>1183</v>
      </c>
      <c r="B166" s="27"/>
      <c r="C166" s="28" t="s">
        <v>1182</v>
      </c>
      <c r="D166" s="29"/>
      <c r="E166" s="29"/>
      <c r="F166" s="27"/>
      <c r="G166" s="5">
        <f ca="1">SUMIF('2021'!$A$14:$B$547,Consolidado!A166,'2021'!$Q$14:$Q$547)</f>
        <v>0</v>
      </c>
      <c r="H166" s="5">
        <f ca="1">SUMIF('2021'!$A$14:$B$547,Consolidado!A166,'2021'!$S$14:$S$547)</f>
        <v>10314721</v>
      </c>
      <c r="I166" s="5">
        <f ca="1">+SUMIF('2022'!$A$14:$B$517,Consolidado!A166,'2022'!$G$14:$G$517)</f>
        <v>0</v>
      </c>
      <c r="J166" s="5">
        <f ca="1">SUMIF('2022'!$A$14:$B$517,Consolidado!A166,'2022'!$I$14:$I$517)</f>
        <v>0</v>
      </c>
      <c r="K166" s="5"/>
      <c r="L166" s="5">
        <f t="shared" ca="1" si="10"/>
        <v>10314721</v>
      </c>
      <c r="M166" s="5">
        <f t="shared" si="8"/>
        <v>0</v>
      </c>
      <c r="N166" s="5">
        <f t="shared" ca="1" si="9"/>
        <v>10314721</v>
      </c>
      <c r="O166" s="5">
        <v>0</v>
      </c>
      <c r="P166" s="5">
        <v>0</v>
      </c>
    </row>
    <row r="167" spans="1:16" x14ac:dyDescent="0.2">
      <c r="A167" s="26" t="s">
        <v>1181</v>
      </c>
      <c r="B167" s="27"/>
      <c r="C167" s="28" t="s">
        <v>1180</v>
      </c>
      <c r="D167" s="29"/>
      <c r="E167" s="29"/>
      <c r="F167" s="27"/>
      <c r="G167" s="5">
        <f ca="1">SUMIF('2021'!$A$14:$B$547,Consolidado!A167,'2021'!$Q$14:$Q$547)</f>
        <v>0</v>
      </c>
      <c r="H167" s="5">
        <f ca="1">SUMIF('2021'!$A$14:$B$547,Consolidado!A167,'2021'!$S$14:$S$547)</f>
        <v>1671189</v>
      </c>
      <c r="I167" s="5">
        <f ca="1">+SUMIF('2022'!$A$14:$B$517,Consolidado!A167,'2022'!$G$14:$G$517)</f>
        <v>0</v>
      </c>
      <c r="J167" s="5">
        <f ca="1">SUMIF('2022'!$A$14:$B$517,Consolidado!A167,'2022'!$I$14:$I$517)</f>
        <v>0</v>
      </c>
      <c r="K167" s="5"/>
      <c r="L167" s="5">
        <f t="shared" ca="1" si="10"/>
        <v>1671189</v>
      </c>
      <c r="M167" s="5">
        <f t="shared" si="8"/>
        <v>0</v>
      </c>
      <c r="N167" s="5">
        <f t="shared" ca="1" si="9"/>
        <v>1671189</v>
      </c>
      <c r="O167" s="5">
        <v>0</v>
      </c>
      <c r="P167" s="5">
        <v>0</v>
      </c>
    </row>
    <row r="168" spans="1:16" x14ac:dyDescent="0.2">
      <c r="A168" s="26" t="s">
        <v>1179</v>
      </c>
      <c r="B168" s="27"/>
      <c r="C168" s="28" t="s">
        <v>1178</v>
      </c>
      <c r="D168" s="29"/>
      <c r="E168" s="29"/>
      <c r="F168" s="27"/>
      <c r="G168" s="5">
        <f ca="1">SUMIF('2021'!$A$14:$B$547,Consolidado!A168,'2021'!$Q$14:$Q$547)</f>
        <v>0</v>
      </c>
      <c r="H168" s="5">
        <f ca="1">SUMIF('2021'!$A$14:$B$547,Consolidado!A168,'2021'!$S$14:$S$547)</f>
        <v>18214139</v>
      </c>
      <c r="I168" s="5">
        <f ca="1">+SUMIF('2022'!$A$14:$B$517,Consolidado!A168,'2022'!$G$14:$G$517)</f>
        <v>0</v>
      </c>
      <c r="J168" s="5">
        <f ca="1">SUMIF('2022'!$A$14:$B$517,Consolidado!A168,'2022'!$I$14:$I$517)</f>
        <v>0</v>
      </c>
      <c r="K168" s="5"/>
      <c r="L168" s="5">
        <f t="shared" ca="1" si="10"/>
        <v>18214139</v>
      </c>
      <c r="M168" s="5">
        <f t="shared" si="8"/>
        <v>0</v>
      </c>
      <c r="N168" s="5">
        <f t="shared" ca="1" si="9"/>
        <v>18214139</v>
      </c>
      <c r="O168" s="5">
        <v>0</v>
      </c>
      <c r="P168" s="5">
        <v>0</v>
      </c>
    </row>
    <row r="169" spans="1:16" x14ac:dyDescent="0.2">
      <c r="A169" s="26" t="s">
        <v>1177</v>
      </c>
      <c r="B169" s="27"/>
      <c r="C169" s="28" t="s">
        <v>1176</v>
      </c>
      <c r="D169" s="29"/>
      <c r="E169" s="29"/>
      <c r="F169" s="27"/>
      <c r="G169" s="5">
        <f ca="1">SUMIF('2021'!$A$14:$B$547,Consolidado!A169,'2021'!$Q$14:$Q$547)</f>
        <v>0</v>
      </c>
      <c r="H169" s="5">
        <f ca="1">SUMIF('2021'!$A$14:$B$547,Consolidado!A169,'2021'!$S$14:$S$547)</f>
        <v>56937552</v>
      </c>
      <c r="I169" s="5">
        <f ca="1">+SUMIF('2022'!$A$14:$B$517,Consolidado!A169,'2022'!$G$14:$G$517)</f>
        <v>0</v>
      </c>
      <c r="J169" s="5">
        <f ca="1">SUMIF('2022'!$A$14:$B$517,Consolidado!A169,'2022'!$I$14:$I$517)</f>
        <v>0</v>
      </c>
      <c r="K169" s="5"/>
      <c r="L169" s="5">
        <f t="shared" ca="1" si="10"/>
        <v>56937552</v>
      </c>
      <c r="M169" s="5">
        <f t="shared" si="8"/>
        <v>0</v>
      </c>
      <c r="N169" s="5">
        <f t="shared" ca="1" si="9"/>
        <v>56937552</v>
      </c>
      <c r="O169" s="5">
        <v>0</v>
      </c>
      <c r="P169" s="5">
        <v>0</v>
      </c>
    </row>
    <row r="170" spans="1:16" x14ac:dyDescent="0.2">
      <c r="A170" s="26" t="s">
        <v>1175</v>
      </c>
      <c r="B170" s="27"/>
      <c r="C170" s="28" t="s">
        <v>1174</v>
      </c>
      <c r="D170" s="29"/>
      <c r="E170" s="29"/>
      <c r="F170" s="27"/>
      <c r="G170" s="5">
        <f ca="1">SUMIF('2021'!$A$14:$B$547,Consolidado!A170,'2021'!$Q$14:$Q$547)</f>
        <v>0</v>
      </c>
      <c r="H170" s="5">
        <f ca="1">SUMIF('2021'!$A$14:$B$547,Consolidado!A170,'2021'!$S$14:$S$547)</f>
        <v>19351795</v>
      </c>
      <c r="I170" s="5">
        <f ca="1">+SUMIF('2022'!$A$14:$B$517,Consolidado!A170,'2022'!$G$14:$G$517)</f>
        <v>0</v>
      </c>
      <c r="J170" s="5">
        <f ca="1">SUMIF('2022'!$A$14:$B$517,Consolidado!A170,'2022'!$I$14:$I$517)</f>
        <v>0</v>
      </c>
      <c r="K170" s="5"/>
      <c r="L170" s="5">
        <f t="shared" ca="1" si="10"/>
        <v>19351795</v>
      </c>
      <c r="M170" s="5">
        <f t="shared" si="8"/>
        <v>0</v>
      </c>
      <c r="N170" s="5">
        <f t="shared" ca="1" si="9"/>
        <v>19351795</v>
      </c>
      <c r="O170" s="5">
        <v>0</v>
      </c>
      <c r="P170" s="5">
        <v>0</v>
      </c>
    </row>
    <row r="171" spans="1:16" x14ac:dyDescent="0.2">
      <c r="A171" s="26" t="s">
        <v>1173</v>
      </c>
      <c r="B171" s="27"/>
      <c r="C171" s="28" t="s">
        <v>1172</v>
      </c>
      <c r="D171" s="29"/>
      <c r="E171" s="29"/>
      <c r="F171" s="27"/>
      <c r="G171" s="5">
        <f ca="1">SUMIF('2021'!$A$14:$B$547,Consolidado!A171,'2021'!$Q$14:$Q$547)</f>
        <v>0</v>
      </c>
      <c r="H171" s="5">
        <f ca="1">SUMIF('2021'!$A$14:$B$547,Consolidado!A171,'2021'!$S$14:$S$547)</f>
        <v>143785</v>
      </c>
      <c r="I171" s="5">
        <f ca="1">+SUMIF('2022'!$A$14:$B$517,Consolidado!A171,'2022'!$G$14:$G$517)</f>
        <v>0</v>
      </c>
      <c r="J171" s="5">
        <f ca="1">SUMIF('2022'!$A$14:$B$517,Consolidado!A171,'2022'!$I$14:$I$517)</f>
        <v>0</v>
      </c>
      <c r="K171" s="5"/>
      <c r="L171" s="5">
        <f t="shared" ca="1" si="10"/>
        <v>143785</v>
      </c>
      <c r="M171" s="5">
        <f t="shared" si="8"/>
        <v>0</v>
      </c>
      <c r="N171" s="5">
        <f t="shared" ca="1" si="9"/>
        <v>143785</v>
      </c>
      <c r="O171" s="5">
        <v>0</v>
      </c>
      <c r="P171" s="5">
        <v>0</v>
      </c>
    </row>
    <row r="172" spans="1:16" x14ac:dyDescent="0.2">
      <c r="A172" s="26" t="s">
        <v>1171</v>
      </c>
      <c r="B172" s="27"/>
      <c r="C172" s="28" t="s">
        <v>1170</v>
      </c>
      <c r="D172" s="29"/>
      <c r="E172" s="29"/>
      <c r="F172" s="27"/>
      <c r="G172" s="5">
        <f ca="1">SUMIF('2021'!$A$14:$B$547,Consolidado!A172,'2021'!$Q$14:$Q$547)</f>
        <v>0</v>
      </c>
      <c r="H172" s="5">
        <f ca="1">SUMIF('2021'!$A$14:$B$547,Consolidado!A172,'2021'!$S$14:$S$547)</f>
        <v>250763</v>
      </c>
      <c r="I172" s="5">
        <f ca="1">+SUMIF('2022'!$A$14:$B$517,Consolidado!A172,'2022'!$G$14:$G$517)</f>
        <v>0</v>
      </c>
      <c r="J172" s="5">
        <f ca="1">SUMIF('2022'!$A$14:$B$517,Consolidado!A172,'2022'!$I$14:$I$517)</f>
        <v>0</v>
      </c>
      <c r="K172" s="5"/>
      <c r="L172" s="5">
        <f t="shared" ca="1" si="10"/>
        <v>250763</v>
      </c>
      <c r="M172" s="5">
        <f t="shared" si="8"/>
        <v>0</v>
      </c>
      <c r="N172" s="5">
        <f t="shared" ca="1" si="9"/>
        <v>250763</v>
      </c>
      <c r="O172" s="5">
        <v>0</v>
      </c>
      <c r="P172" s="5">
        <v>0</v>
      </c>
    </row>
    <row r="173" spans="1:16" x14ac:dyDescent="0.2">
      <c r="A173" s="26" t="s">
        <v>1169</v>
      </c>
      <c r="B173" s="27"/>
      <c r="C173" s="28" t="s">
        <v>1168</v>
      </c>
      <c r="D173" s="29"/>
      <c r="E173" s="29"/>
      <c r="F173" s="27"/>
      <c r="G173" s="5">
        <f ca="1">SUMIF('2021'!$A$14:$B$547,Consolidado!A173,'2021'!$Q$14:$Q$547)</f>
        <v>0</v>
      </c>
      <c r="H173" s="5">
        <f ca="1">SUMIF('2021'!$A$14:$B$547,Consolidado!A173,'2021'!$S$14:$S$547)</f>
        <v>7589690</v>
      </c>
      <c r="I173" s="5">
        <f ca="1">+SUMIF('2022'!$A$14:$B$517,Consolidado!A173,'2022'!$G$14:$G$517)</f>
        <v>0</v>
      </c>
      <c r="J173" s="5">
        <f ca="1">SUMIF('2022'!$A$14:$B$517,Consolidado!A173,'2022'!$I$14:$I$517)</f>
        <v>0</v>
      </c>
      <c r="K173" s="5"/>
      <c r="L173" s="5">
        <f t="shared" ca="1" si="10"/>
        <v>7589690</v>
      </c>
      <c r="M173" s="5">
        <f t="shared" si="8"/>
        <v>0</v>
      </c>
      <c r="N173" s="5">
        <f t="shared" ca="1" si="9"/>
        <v>7589690</v>
      </c>
      <c r="O173" s="5">
        <v>0</v>
      </c>
      <c r="P173" s="5">
        <v>0</v>
      </c>
    </row>
    <row r="174" spans="1:16" x14ac:dyDescent="0.2">
      <c r="A174" s="26" t="s">
        <v>1167</v>
      </c>
      <c r="B174" s="27"/>
      <c r="C174" s="28" t="s">
        <v>1166</v>
      </c>
      <c r="D174" s="29"/>
      <c r="E174" s="29"/>
      <c r="F174" s="27"/>
      <c r="G174" s="5">
        <f ca="1">SUMIF('2021'!$A$14:$B$547,Consolidado!A174,'2021'!$Q$14:$Q$547)</f>
        <v>0</v>
      </c>
      <c r="H174" s="5">
        <f ca="1">SUMIF('2021'!$A$14:$B$547,Consolidado!A174,'2021'!$S$14:$S$547)</f>
        <v>0</v>
      </c>
      <c r="I174" s="5">
        <f ca="1">+SUMIF('2022'!$A$14:$B$517,Consolidado!A174,'2022'!$G$14:$G$517)</f>
        <v>0</v>
      </c>
      <c r="J174" s="5">
        <f ca="1">SUMIF('2022'!$A$14:$B$517,Consolidado!A174,'2022'!$I$14:$I$517)</f>
        <v>0</v>
      </c>
      <c r="K174" s="5">
        <f ca="1">+G174+I174-H174-J174</f>
        <v>0</v>
      </c>
      <c r="L174" s="5">
        <f t="shared" ca="1" si="10"/>
        <v>0</v>
      </c>
      <c r="M174" s="5">
        <f t="shared" ca="1" si="8"/>
        <v>0</v>
      </c>
      <c r="N174" s="5">
        <f t="shared" ca="1" si="9"/>
        <v>0</v>
      </c>
      <c r="O174" s="5">
        <v>0</v>
      </c>
      <c r="P174" s="5">
        <v>0</v>
      </c>
    </row>
    <row r="175" spans="1:16" x14ac:dyDescent="0.2">
      <c r="A175" s="26" t="s">
        <v>1165</v>
      </c>
      <c r="B175" s="27"/>
      <c r="C175" s="28" t="s">
        <v>1164</v>
      </c>
      <c r="D175" s="29"/>
      <c r="E175" s="29"/>
      <c r="F175" s="27"/>
      <c r="G175" s="5">
        <f ca="1">SUMIF('2021'!$A$14:$B$547,Consolidado!A175,'2021'!$Q$14:$Q$547)</f>
        <v>0</v>
      </c>
      <c r="H175" s="5">
        <f ca="1">SUMIF('2021'!$A$14:$B$547,Consolidado!A175,'2021'!$S$14:$S$547)</f>
        <v>34313842</v>
      </c>
      <c r="I175" s="5">
        <f ca="1">+SUMIF('2022'!$A$14:$B$517,Consolidado!A175,'2022'!$G$14:$G$517)</f>
        <v>0</v>
      </c>
      <c r="J175" s="5">
        <f ca="1">SUMIF('2022'!$A$14:$B$517,Consolidado!A175,'2022'!$I$14:$I$517)</f>
        <v>0</v>
      </c>
      <c r="K175" s="5"/>
      <c r="L175" s="5">
        <f t="shared" ca="1" si="10"/>
        <v>34313842</v>
      </c>
      <c r="M175" s="5">
        <f t="shared" si="8"/>
        <v>0</v>
      </c>
      <c r="N175" s="5">
        <f t="shared" ca="1" si="9"/>
        <v>34313842</v>
      </c>
      <c r="O175" s="5">
        <v>0</v>
      </c>
      <c r="P175" s="5">
        <v>0</v>
      </c>
    </row>
    <row r="176" spans="1:16" x14ac:dyDescent="0.2">
      <c r="A176" s="26" t="s">
        <v>223</v>
      </c>
      <c r="B176" s="27"/>
      <c r="C176" s="28" t="s">
        <v>224</v>
      </c>
      <c r="D176" s="29"/>
      <c r="E176" s="29"/>
      <c r="F176" s="27"/>
      <c r="G176" s="5">
        <f ca="1">SUMIF('2021'!$A$14:$B$547,Consolidado!A176,'2021'!$Q$14:$Q$547)</f>
        <v>0</v>
      </c>
      <c r="H176" s="5">
        <f ca="1">SUMIF('2021'!$A$14:$B$547,Consolidado!A176,'2021'!$S$14:$S$547)</f>
        <v>49576164</v>
      </c>
      <c r="I176" s="5">
        <f ca="1">+SUMIF('2022'!$A$14:$B$517,Consolidado!A176,'2022'!$G$14:$G$517)</f>
        <v>279451818</v>
      </c>
      <c r="J176" s="5">
        <f ca="1">SUMIF('2022'!$A$14:$B$517,Consolidado!A176,'2022'!$I$14:$I$517)</f>
        <v>280231162</v>
      </c>
      <c r="K176" s="5"/>
      <c r="L176" s="5">
        <f t="shared" ca="1" si="10"/>
        <v>50355508</v>
      </c>
      <c r="M176" s="5">
        <f t="shared" si="8"/>
        <v>0</v>
      </c>
      <c r="N176" s="5">
        <f t="shared" ca="1" si="9"/>
        <v>50355508</v>
      </c>
      <c r="O176" s="5">
        <v>0</v>
      </c>
      <c r="P176" s="5">
        <v>0</v>
      </c>
    </row>
    <row r="177" spans="1:16" x14ac:dyDescent="0.2">
      <c r="A177" s="26" t="s">
        <v>225</v>
      </c>
      <c r="B177" s="27"/>
      <c r="C177" s="28" t="s">
        <v>226</v>
      </c>
      <c r="D177" s="29"/>
      <c r="E177" s="29"/>
      <c r="F177" s="27"/>
      <c r="G177" s="5">
        <f ca="1">SUMIF('2021'!$A$14:$B$547,Consolidado!A177,'2021'!$Q$14:$Q$547)</f>
        <v>0</v>
      </c>
      <c r="H177" s="5">
        <f ca="1">SUMIF('2021'!$A$14:$B$547,Consolidado!A177,'2021'!$S$14:$S$547)</f>
        <v>188238210</v>
      </c>
      <c r="I177" s="5">
        <f ca="1">+SUMIF('2022'!$A$14:$B$517,Consolidado!A177,'2022'!$G$14:$G$517)</f>
        <v>1040208439</v>
      </c>
      <c r="J177" s="5">
        <f ca="1">SUMIF('2022'!$A$14:$B$517,Consolidado!A177,'2022'!$I$14:$I$517)</f>
        <v>1050106867</v>
      </c>
      <c r="K177" s="5"/>
      <c r="L177" s="5">
        <f t="shared" ca="1" si="10"/>
        <v>198136638</v>
      </c>
      <c r="M177" s="5">
        <f t="shared" si="8"/>
        <v>0</v>
      </c>
      <c r="N177" s="5">
        <f t="shared" ca="1" si="9"/>
        <v>198136638</v>
      </c>
      <c r="O177" s="5">
        <v>0</v>
      </c>
      <c r="P177" s="5">
        <v>0</v>
      </c>
    </row>
    <row r="178" spans="1:16" x14ac:dyDescent="0.2">
      <c r="A178" s="26" t="s">
        <v>227</v>
      </c>
      <c r="B178" s="27"/>
      <c r="C178" s="28" t="s">
        <v>228</v>
      </c>
      <c r="D178" s="29"/>
      <c r="E178" s="29"/>
      <c r="F178" s="27"/>
      <c r="G178" s="5">
        <f ca="1">SUMIF('2021'!$A$14:$B$547,Consolidado!A178,'2021'!$Q$14:$Q$547)</f>
        <v>0</v>
      </c>
      <c r="H178" s="5">
        <f ca="1">SUMIF('2021'!$A$14:$B$547,Consolidado!A178,'2021'!$S$14:$S$547)</f>
        <v>67294227</v>
      </c>
      <c r="I178" s="5">
        <f ca="1">+SUMIF('2022'!$A$14:$B$517,Consolidado!A178,'2022'!$G$14:$G$517)</f>
        <v>392462599</v>
      </c>
      <c r="J178" s="5">
        <f ca="1">SUMIF('2022'!$A$14:$B$517,Consolidado!A178,'2022'!$I$14:$I$517)</f>
        <v>399078568</v>
      </c>
      <c r="K178" s="5"/>
      <c r="L178" s="5">
        <f t="shared" ca="1" si="10"/>
        <v>73910196</v>
      </c>
      <c r="M178" s="5">
        <f t="shared" si="8"/>
        <v>0</v>
      </c>
      <c r="N178" s="5">
        <f t="shared" ca="1" si="9"/>
        <v>73910196</v>
      </c>
      <c r="O178" s="5">
        <v>0</v>
      </c>
      <c r="P178" s="5">
        <v>0</v>
      </c>
    </row>
    <row r="179" spans="1:16" x14ac:dyDescent="0.2">
      <c r="A179" s="26" t="s">
        <v>229</v>
      </c>
      <c r="B179" s="27"/>
      <c r="C179" s="28" t="s">
        <v>230</v>
      </c>
      <c r="D179" s="29"/>
      <c r="E179" s="29"/>
      <c r="F179" s="27"/>
      <c r="G179" s="5">
        <f ca="1">SUMIF('2021'!$A$14:$B$547,Consolidado!A179,'2021'!$Q$14:$Q$547)</f>
        <v>0</v>
      </c>
      <c r="H179" s="5">
        <f ca="1">SUMIF('2021'!$A$14:$B$547,Consolidado!A179,'2021'!$S$14:$S$547)</f>
        <v>30600401</v>
      </c>
      <c r="I179" s="5">
        <f ca="1">+SUMIF('2022'!$A$14:$B$517,Consolidado!A179,'2022'!$G$14:$G$517)</f>
        <v>191482353</v>
      </c>
      <c r="J179" s="5">
        <f ca="1">SUMIF('2022'!$A$14:$B$517,Consolidado!A179,'2022'!$I$14:$I$517)</f>
        <v>198269713</v>
      </c>
      <c r="K179" s="5"/>
      <c r="L179" s="5">
        <f t="shared" ca="1" si="10"/>
        <v>37387761</v>
      </c>
      <c r="M179" s="5">
        <f t="shared" si="8"/>
        <v>0</v>
      </c>
      <c r="N179" s="5">
        <f t="shared" ca="1" si="9"/>
        <v>37387761</v>
      </c>
      <c r="O179" s="5">
        <v>0</v>
      </c>
      <c r="P179" s="5">
        <v>0</v>
      </c>
    </row>
    <row r="180" spans="1:16" x14ac:dyDescent="0.2">
      <c r="A180" s="26" t="s">
        <v>231</v>
      </c>
      <c r="B180" s="27"/>
      <c r="C180" s="28" t="s">
        <v>232</v>
      </c>
      <c r="D180" s="29"/>
      <c r="E180" s="29"/>
      <c r="F180" s="27"/>
      <c r="G180" s="5">
        <f ca="1">SUMIF('2021'!$A$14:$B$547,Consolidado!A180,'2021'!$Q$14:$Q$547)</f>
        <v>0</v>
      </c>
      <c r="H180" s="5">
        <f ca="1">SUMIF('2021'!$A$14:$B$547,Consolidado!A180,'2021'!$S$14:$S$547)</f>
        <v>62033617</v>
      </c>
      <c r="I180" s="5">
        <f ca="1">+SUMIF('2022'!$A$14:$B$517,Consolidado!A180,'2022'!$G$14:$G$517)</f>
        <v>382420161</v>
      </c>
      <c r="J180" s="5">
        <f ca="1">SUMIF('2022'!$A$14:$B$517,Consolidado!A180,'2022'!$I$14:$I$517)</f>
        <v>387376106</v>
      </c>
      <c r="K180" s="5"/>
      <c r="L180" s="5">
        <f t="shared" ca="1" si="10"/>
        <v>66989562</v>
      </c>
      <c r="M180" s="5">
        <f t="shared" si="8"/>
        <v>0</v>
      </c>
      <c r="N180" s="5">
        <f t="shared" ca="1" si="9"/>
        <v>66989562</v>
      </c>
      <c r="O180" s="5">
        <v>0</v>
      </c>
      <c r="P180" s="5">
        <v>0</v>
      </c>
    </row>
    <row r="181" spans="1:16" x14ac:dyDescent="0.2">
      <c r="A181" s="26" t="s">
        <v>233</v>
      </c>
      <c r="B181" s="27"/>
      <c r="C181" s="28" t="s">
        <v>234</v>
      </c>
      <c r="D181" s="29"/>
      <c r="E181" s="29"/>
      <c r="F181" s="27"/>
      <c r="G181" s="5">
        <f ca="1">SUMIF('2021'!$A$14:$B$547,Consolidado!A181,'2021'!$Q$14:$Q$547)</f>
        <v>0</v>
      </c>
      <c r="H181" s="5">
        <f ca="1">SUMIF('2021'!$A$14:$B$547,Consolidado!A181,'2021'!$S$14:$S$547)</f>
        <v>96392156</v>
      </c>
      <c r="I181" s="5">
        <f ca="1">+SUMIF('2022'!$A$14:$B$517,Consolidado!A181,'2022'!$G$14:$G$517)</f>
        <v>574983169</v>
      </c>
      <c r="J181" s="5">
        <f ca="1">SUMIF('2022'!$A$14:$B$517,Consolidado!A181,'2022'!$I$14:$I$517)</f>
        <v>586845858</v>
      </c>
      <c r="K181" s="5"/>
      <c r="L181" s="5">
        <f t="shared" ca="1" si="10"/>
        <v>108254845</v>
      </c>
      <c r="M181" s="5">
        <f t="shared" si="8"/>
        <v>0</v>
      </c>
      <c r="N181" s="5">
        <f t="shared" ca="1" si="9"/>
        <v>108254845</v>
      </c>
      <c r="O181" s="5">
        <v>0</v>
      </c>
      <c r="P181" s="5">
        <v>0</v>
      </c>
    </row>
    <row r="182" spans="1:16" x14ac:dyDescent="0.2">
      <c r="A182" s="26" t="s">
        <v>235</v>
      </c>
      <c r="B182" s="27"/>
      <c r="C182" s="28" t="s">
        <v>236</v>
      </c>
      <c r="D182" s="29"/>
      <c r="E182" s="29"/>
      <c r="F182" s="27"/>
      <c r="G182" s="5">
        <f ca="1">SUMIF('2021'!$A$14:$B$547,Consolidado!A182,'2021'!$Q$14:$Q$547)</f>
        <v>0</v>
      </c>
      <c r="H182" s="5">
        <f ca="1">SUMIF('2021'!$A$14:$B$547,Consolidado!A182,'2021'!$S$14:$S$547)</f>
        <v>8944778</v>
      </c>
      <c r="I182" s="5">
        <f ca="1">+SUMIF('2022'!$A$14:$B$517,Consolidado!A182,'2022'!$G$14:$G$517)</f>
        <v>78863642</v>
      </c>
      <c r="J182" s="5">
        <f ca="1">SUMIF('2022'!$A$14:$B$517,Consolidado!A182,'2022'!$I$14:$I$517)</f>
        <v>81121663</v>
      </c>
      <c r="K182" s="5"/>
      <c r="L182" s="5">
        <f t="shared" ca="1" si="10"/>
        <v>11202799</v>
      </c>
      <c r="M182" s="5">
        <f t="shared" si="8"/>
        <v>0</v>
      </c>
      <c r="N182" s="5">
        <f t="shared" ca="1" si="9"/>
        <v>11202799</v>
      </c>
      <c r="O182" s="5">
        <v>0</v>
      </c>
      <c r="P182" s="5">
        <v>0</v>
      </c>
    </row>
    <row r="183" spans="1:16" x14ac:dyDescent="0.2">
      <c r="A183" s="26" t="s">
        <v>1163</v>
      </c>
      <c r="B183" s="27"/>
      <c r="C183" s="28" t="s">
        <v>1162</v>
      </c>
      <c r="D183" s="29"/>
      <c r="E183" s="29"/>
      <c r="F183" s="27"/>
      <c r="G183" s="5">
        <f ca="1">SUMIF('2021'!$A$14:$B$547,Consolidado!A183,'2021'!$Q$14:$Q$547)</f>
        <v>0</v>
      </c>
      <c r="H183" s="5">
        <f ca="1">SUMIF('2021'!$A$14:$B$547,Consolidado!A183,'2021'!$S$14:$S$547)</f>
        <v>152510013</v>
      </c>
      <c r="I183" s="5">
        <f ca="1">+SUMIF('2022'!$A$14:$B$517,Consolidado!A183,'2022'!$G$14:$G$517)</f>
        <v>0</v>
      </c>
      <c r="J183" s="5">
        <f ca="1">SUMIF('2022'!$A$14:$B$517,Consolidado!A183,'2022'!$I$14:$I$517)</f>
        <v>0</v>
      </c>
      <c r="K183" s="5"/>
      <c r="L183" s="5">
        <f t="shared" ca="1" si="10"/>
        <v>152510013</v>
      </c>
      <c r="M183" s="5">
        <f t="shared" si="8"/>
        <v>0</v>
      </c>
      <c r="N183" s="5">
        <f t="shared" ca="1" si="9"/>
        <v>152510013</v>
      </c>
      <c r="O183" s="5">
        <v>0</v>
      </c>
      <c r="P183" s="5">
        <v>0</v>
      </c>
    </row>
    <row r="184" spans="1:16" x14ac:dyDescent="0.2">
      <c r="A184" s="26" t="s">
        <v>237</v>
      </c>
      <c r="B184" s="27"/>
      <c r="C184" s="28" t="s">
        <v>238</v>
      </c>
      <c r="D184" s="29"/>
      <c r="E184" s="29"/>
      <c r="F184" s="27"/>
      <c r="G184" s="5">
        <f ca="1">SUMIF('2021'!$A$14:$B$547,Consolidado!A184,'2021'!$Q$14:$Q$547)</f>
        <v>0</v>
      </c>
      <c r="H184" s="5">
        <f ca="1">SUMIF('2021'!$A$14:$B$547,Consolidado!A184,'2021'!$S$14:$S$547)</f>
        <v>90652644</v>
      </c>
      <c r="I184" s="5">
        <f ca="1">+SUMIF('2022'!$A$14:$B$517,Consolidado!A184,'2022'!$G$14:$G$517)</f>
        <v>165120558</v>
      </c>
      <c r="J184" s="5">
        <f ca="1">SUMIF('2022'!$A$14:$B$517,Consolidado!A184,'2022'!$I$14:$I$517)</f>
        <v>581815698</v>
      </c>
      <c r="K184" s="5"/>
      <c r="L184" s="5">
        <f t="shared" ca="1" si="10"/>
        <v>507347784</v>
      </c>
      <c r="M184" s="5">
        <f t="shared" si="8"/>
        <v>0</v>
      </c>
      <c r="N184" s="5">
        <f t="shared" ca="1" si="9"/>
        <v>507347784</v>
      </c>
      <c r="O184" s="5">
        <v>0</v>
      </c>
      <c r="P184" s="5">
        <v>0</v>
      </c>
    </row>
    <row r="185" spans="1:16" x14ac:dyDescent="0.2">
      <c r="A185" s="30" t="s">
        <v>1279</v>
      </c>
      <c r="B185" s="31"/>
      <c r="C185" s="28" t="s">
        <v>1293</v>
      </c>
      <c r="D185" s="29"/>
      <c r="E185" s="29"/>
      <c r="F185" s="27"/>
      <c r="G185" s="5">
        <f ca="1">SUMIF('2021'!$A$14:$B$547,Consolidado!A185,'2021'!$Q$14:$Q$547)</f>
        <v>0</v>
      </c>
      <c r="H185" s="5">
        <f ca="1">SUMIF('2021'!$A$14:$B$547,Consolidado!A185,'2021'!$S$14:$S$547)</f>
        <v>0</v>
      </c>
      <c r="I185" s="5">
        <f ca="1">+SUMIF('2022'!$A$14:$B$517,Consolidado!A185,'2022'!$G$14:$G$517)</f>
        <v>1392648</v>
      </c>
      <c r="J185" s="5">
        <f ca="1">SUMIF('2022'!$A$14:$B$517,Consolidado!A185,'2022'!$I$14:$I$517)</f>
        <v>0</v>
      </c>
      <c r="K185" s="5">
        <f ca="1">+G185+I185-H185-J185</f>
        <v>1392648</v>
      </c>
      <c r="L185" s="5">
        <v>0</v>
      </c>
      <c r="M185" s="5">
        <f ca="1">+K185</f>
        <v>1392648</v>
      </c>
      <c r="N185" s="5">
        <v>0</v>
      </c>
      <c r="O185" s="5"/>
      <c r="P185" s="5"/>
    </row>
    <row r="186" spans="1:16" x14ac:dyDescent="0.2">
      <c r="A186" s="26" t="s">
        <v>239</v>
      </c>
      <c r="B186" s="27"/>
      <c r="C186" s="28" t="s">
        <v>240</v>
      </c>
      <c r="D186" s="29"/>
      <c r="E186" s="29"/>
      <c r="F186" s="27"/>
      <c r="G186" s="5">
        <f ca="1">SUMIF('2021'!$A$14:$B$547,Consolidado!A186,'2021'!$Q$14:$Q$547)</f>
        <v>0</v>
      </c>
      <c r="H186" s="5">
        <f ca="1">SUMIF('2021'!$A$14:$B$547,Consolidado!A186,'2021'!$S$14:$S$547)</f>
        <v>31332609</v>
      </c>
      <c r="I186" s="5">
        <f ca="1">+SUMIF('2022'!$A$14:$B$517,Consolidado!A186,'2022'!$G$14:$G$517)</f>
        <v>193018268</v>
      </c>
      <c r="J186" s="5">
        <f ca="1">SUMIF('2022'!$A$14:$B$517,Consolidado!A186,'2022'!$I$14:$I$517)</f>
        <v>197057568</v>
      </c>
      <c r="K186" s="5"/>
      <c r="L186" s="5">
        <f t="shared" ca="1" si="10"/>
        <v>35371909</v>
      </c>
      <c r="M186" s="5">
        <f t="shared" si="8"/>
        <v>0</v>
      </c>
      <c r="N186" s="5">
        <f t="shared" ca="1" si="9"/>
        <v>35371909</v>
      </c>
      <c r="O186" s="5">
        <v>0</v>
      </c>
      <c r="P186" s="5">
        <v>0</v>
      </c>
    </row>
    <row r="187" spans="1:16" x14ac:dyDescent="0.2">
      <c r="A187" s="26" t="s">
        <v>241</v>
      </c>
      <c r="B187" s="27"/>
      <c r="C187" s="28" t="s">
        <v>242</v>
      </c>
      <c r="D187" s="29"/>
      <c r="E187" s="29"/>
      <c r="F187" s="27"/>
      <c r="G187" s="5">
        <f ca="1">SUMIF('2021'!$A$14:$B$547,Consolidado!A187,'2021'!$Q$14:$Q$547)</f>
        <v>0</v>
      </c>
      <c r="H187" s="5">
        <f ca="1">SUMIF('2021'!$A$14:$B$547,Consolidado!A187,'2021'!$S$14:$S$547)</f>
        <v>57691372</v>
      </c>
      <c r="I187" s="5">
        <f ca="1">+SUMIF('2022'!$A$14:$B$517,Consolidado!A187,'2022'!$G$14:$G$517)</f>
        <v>383504615</v>
      </c>
      <c r="J187" s="5">
        <f ca="1">SUMIF('2022'!$A$14:$B$517,Consolidado!A187,'2022'!$I$14:$I$517)</f>
        <v>391268800</v>
      </c>
      <c r="K187" s="5"/>
      <c r="L187" s="5">
        <f t="shared" ca="1" si="10"/>
        <v>65455557</v>
      </c>
      <c r="M187" s="5">
        <f t="shared" si="8"/>
        <v>0</v>
      </c>
      <c r="N187" s="5">
        <f t="shared" ca="1" si="9"/>
        <v>65455557</v>
      </c>
      <c r="O187" s="5">
        <v>0</v>
      </c>
      <c r="P187" s="5">
        <v>0</v>
      </c>
    </row>
    <row r="188" spans="1:16" x14ac:dyDescent="0.2">
      <c r="A188" s="26" t="s">
        <v>243</v>
      </c>
      <c r="B188" s="27"/>
      <c r="C188" s="28" t="s">
        <v>244</v>
      </c>
      <c r="D188" s="29"/>
      <c r="E188" s="29"/>
      <c r="F188" s="27"/>
      <c r="G188" s="5">
        <f ca="1">SUMIF('2021'!$A$14:$B$547,Consolidado!A188,'2021'!$Q$14:$Q$547)</f>
        <v>0</v>
      </c>
      <c r="H188" s="5">
        <f ca="1">SUMIF('2021'!$A$14:$B$547,Consolidado!A188,'2021'!$S$14:$S$547)</f>
        <v>415314</v>
      </c>
      <c r="I188" s="5">
        <f ca="1">+SUMIF('2022'!$A$14:$B$517,Consolidado!A188,'2022'!$G$14:$G$517)</f>
        <v>3442120</v>
      </c>
      <c r="J188" s="5">
        <f ca="1">SUMIF('2022'!$A$14:$B$517,Consolidado!A188,'2022'!$I$14:$I$517)</f>
        <v>3493366</v>
      </c>
      <c r="K188" s="5"/>
      <c r="L188" s="5">
        <f t="shared" ca="1" si="10"/>
        <v>466560</v>
      </c>
      <c r="M188" s="5">
        <f t="shared" si="8"/>
        <v>0</v>
      </c>
      <c r="N188" s="5">
        <f t="shared" ca="1" si="9"/>
        <v>466560</v>
      </c>
      <c r="O188" s="5">
        <v>0</v>
      </c>
      <c r="P188" s="5">
        <v>0</v>
      </c>
    </row>
    <row r="189" spans="1:16" x14ac:dyDescent="0.2">
      <c r="A189" s="26" t="s">
        <v>245</v>
      </c>
      <c r="B189" s="27"/>
      <c r="C189" s="28" t="s">
        <v>246</v>
      </c>
      <c r="D189" s="29"/>
      <c r="E189" s="29"/>
      <c r="F189" s="27"/>
      <c r="G189" s="5">
        <f ca="1">SUMIF('2021'!$A$14:$B$547,Consolidado!A189,'2021'!$Q$14:$Q$547)</f>
        <v>0</v>
      </c>
      <c r="H189" s="5">
        <f ca="1">SUMIF('2021'!$A$14:$B$547,Consolidado!A189,'2021'!$S$14:$S$547)</f>
        <v>41137699</v>
      </c>
      <c r="I189" s="5">
        <f ca="1">+SUMIF('2022'!$A$14:$B$517,Consolidado!A189,'2022'!$G$14:$G$517)</f>
        <v>252841738</v>
      </c>
      <c r="J189" s="5">
        <f ca="1">SUMIF('2022'!$A$14:$B$517,Consolidado!A189,'2022'!$I$14:$I$517)</f>
        <v>254350550</v>
      </c>
      <c r="K189" s="5"/>
      <c r="L189" s="5">
        <f t="shared" ca="1" si="10"/>
        <v>42646511</v>
      </c>
      <c r="M189" s="5">
        <f t="shared" si="8"/>
        <v>0</v>
      </c>
      <c r="N189" s="5">
        <f t="shared" ca="1" si="9"/>
        <v>42646511</v>
      </c>
      <c r="O189" s="5">
        <v>0</v>
      </c>
      <c r="P189" s="5">
        <v>0</v>
      </c>
    </row>
    <row r="190" spans="1:16" x14ac:dyDescent="0.2">
      <c r="A190" s="26" t="s">
        <v>247</v>
      </c>
      <c r="B190" s="27"/>
      <c r="C190" s="28" t="s">
        <v>248</v>
      </c>
      <c r="D190" s="29"/>
      <c r="E190" s="29"/>
      <c r="F190" s="27"/>
      <c r="G190" s="5">
        <f ca="1">SUMIF('2021'!$A$14:$B$547,Consolidado!A190,'2021'!$Q$14:$Q$547)</f>
        <v>0</v>
      </c>
      <c r="H190" s="5">
        <f ca="1">SUMIF('2021'!$A$14:$B$547,Consolidado!A190,'2021'!$S$14:$S$547)</f>
        <v>6251646</v>
      </c>
      <c r="I190" s="5">
        <f ca="1">+SUMIF('2022'!$A$14:$B$517,Consolidado!A190,'2022'!$G$14:$G$517)</f>
        <v>44580144</v>
      </c>
      <c r="J190" s="5">
        <f ca="1">SUMIF('2022'!$A$14:$B$517,Consolidado!A190,'2022'!$I$14:$I$517)</f>
        <v>45790602</v>
      </c>
      <c r="K190" s="5"/>
      <c r="L190" s="5">
        <f t="shared" ca="1" si="10"/>
        <v>7462104</v>
      </c>
      <c r="M190" s="5">
        <f t="shared" si="8"/>
        <v>0</v>
      </c>
      <c r="N190" s="5">
        <f t="shared" ca="1" si="9"/>
        <v>7462104</v>
      </c>
      <c r="O190" s="5">
        <v>0</v>
      </c>
      <c r="P190" s="5">
        <v>0</v>
      </c>
    </row>
    <row r="191" spans="1:16" x14ac:dyDescent="0.2">
      <c r="A191" s="26" t="s">
        <v>249</v>
      </c>
      <c r="B191" s="27"/>
      <c r="C191" s="28" t="s">
        <v>250</v>
      </c>
      <c r="D191" s="29"/>
      <c r="E191" s="29"/>
      <c r="F191" s="27"/>
      <c r="G191" s="5">
        <f ca="1">SUMIF('2021'!$A$14:$B$547,Consolidado!A191,'2021'!$Q$14:$Q$547)</f>
        <v>0</v>
      </c>
      <c r="H191" s="5">
        <f ca="1">SUMIF('2021'!$A$14:$B$547,Consolidado!A191,'2021'!$S$14:$S$547)</f>
        <v>17432901</v>
      </c>
      <c r="I191" s="5">
        <f ca="1">+SUMIF('2022'!$A$14:$B$517,Consolidado!A191,'2022'!$G$14:$G$517)</f>
        <v>106998939</v>
      </c>
      <c r="J191" s="5">
        <f ca="1">SUMIF('2022'!$A$14:$B$517,Consolidado!A191,'2022'!$I$14:$I$517)</f>
        <v>110977281</v>
      </c>
      <c r="K191" s="5"/>
      <c r="L191" s="5">
        <f t="shared" ca="1" si="10"/>
        <v>21411243</v>
      </c>
      <c r="M191" s="5">
        <f t="shared" si="8"/>
        <v>0</v>
      </c>
      <c r="N191" s="5">
        <f t="shared" ca="1" si="9"/>
        <v>21411243</v>
      </c>
      <c r="O191" s="5">
        <v>0</v>
      </c>
      <c r="P191" s="5">
        <v>0</v>
      </c>
    </row>
    <row r="192" spans="1:16" x14ac:dyDescent="0.2">
      <c r="A192" s="26" t="s">
        <v>251</v>
      </c>
      <c r="B192" s="27"/>
      <c r="C192" s="28" t="s">
        <v>252</v>
      </c>
      <c r="D192" s="29"/>
      <c r="E192" s="29"/>
      <c r="F192" s="27"/>
      <c r="G192" s="5">
        <f ca="1">SUMIF('2021'!$A$14:$B$547,Consolidado!A192,'2021'!$Q$14:$Q$547)</f>
        <v>0</v>
      </c>
      <c r="H192" s="5">
        <f ca="1">SUMIF('2021'!$A$14:$B$547,Consolidado!A192,'2021'!$S$14:$S$547)</f>
        <v>57348791</v>
      </c>
      <c r="I192" s="5">
        <f ca="1">+SUMIF('2022'!$A$14:$B$517,Consolidado!A192,'2022'!$G$14:$G$517)</f>
        <v>368410301</v>
      </c>
      <c r="J192" s="5">
        <f ca="1">SUMIF('2022'!$A$14:$B$517,Consolidado!A192,'2022'!$I$14:$I$517)</f>
        <v>372874988</v>
      </c>
      <c r="K192" s="5"/>
      <c r="L192" s="5">
        <f t="shared" ca="1" si="10"/>
        <v>61813478</v>
      </c>
      <c r="M192" s="5">
        <f t="shared" si="8"/>
        <v>0</v>
      </c>
      <c r="N192" s="5">
        <f t="shared" ca="1" si="9"/>
        <v>61813478</v>
      </c>
      <c r="O192" s="5">
        <v>0</v>
      </c>
      <c r="P192" s="5">
        <v>0</v>
      </c>
    </row>
    <row r="193" spans="1:16" x14ac:dyDescent="0.2">
      <c r="A193" s="26" t="s">
        <v>253</v>
      </c>
      <c r="B193" s="27"/>
      <c r="C193" s="28" t="s">
        <v>254</v>
      </c>
      <c r="D193" s="29"/>
      <c r="E193" s="29"/>
      <c r="F193" s="27"/>
      <c r="G193" s="5">
        <f ca="1">SUMIF('2021'!$A$14:$B$547,Consolidado!A193,'2021'!$Q$14:$Q$547)</f>
        <v>0</v>
      </c>
      <c r="H193" s="5">
        <f ca="1">SUMIF('2021'!$A$14:$B$547,Consolidado!A193,'2021'!$S$14:$S$547)</f>
        <v>0</v>
      </c>
      <c r="I193" s="5">
        <f ca="1">+SUMIF('2022'!$A$14:$B$517,Consolidado!A193,'2022'!$G$14:$G$517)</f>
        <v>1838955</v>
      </c>
      <c r="J193" s="5">
        <f ca="1">SUMIF('2022'!$A$14:$B$517,Consolidado!A193,'2022'!$I$14:$I$517)</f>
        <v>0</v>
      </c>
      <c r="K193" s="5">
        <f ca="1">+G193+I193-H193-J193</f>
        <v>1838955</v>
      </c>
      <c r="L193" s="5"/>
      <c r="M193" s="5">
        <f t="shared" ca="1" si="8"/>
        <v>1838955</v>
      </c>
      <c r="N193" s="5">
        <f t="shared" si="9"/>
        <v>0</v>
      </c>
      <c r="O193" s="5"/>
      <c r="P193" s="5"/>
    </row>
    <row r="194" spans="1:16" x14ac:dyDescent="0.2">
      <c r="A194" s="26" t="s">
        <v>1161</v>
      </c>
      <c r="B194" s="27"/>
      <c r="C194" s="28" t="s">
        <v>1160</v>
      </c>
      <c r="D194" s="29"/>
      <c r="E194" s="29"/>
      <c r="F194" s="27"/>
      <c r="G194" s="5">
        <f ca="1">SUMIF('2021'!$A$14:$B$547,Consolidado!A194,'2021'!$Q$14:$Q$547)</f>
        <v>0</v>
      </c>
      <c r="H194" s="5">
        <f ca="1">SUMIF('2021'!$A$14:$B$547,Consolidado!A194,'2021'!$S$14:$S$547)</f>
        <v>421213</v>
      </c>
      <c r="I194" s="5">
        <f ca="1">+SUMIF('2022'!$A$14:$B$517,Consolidado!A194,'2022'!$G$14:$G$517)</f>
        <v>0</v>
      </c>
      <c r="J194" s="5">
        <f ca="1">SUMIF('2022'!$A$14:$B$517,Consolidado!A194,'2022'!$I$14:$I$517)</f>
        <v>0</v>
      </c>
      <c r="K194" s="5"/>
      <c r="L194" s="5">
        <f t="shared" ca="1" si="10"/>
        <v>421213</v>
      </c>
      <c r="M194" s="5">
        <f t="shared" si="8"/>
        <v>0</v>
      </c>
      <c r="N194" s="5">
        <f t="shared" ca="1" si="9"/>
        <v>421213</v>
      </c>
      <c r="O194" s="5">
        <v>0</v>
      </c>
      <c r="P194" s="5">
        <v>0</v>
      </c>
    </row>
    <row r="195" spans="1:16" x14ac:dyDescent="0.2">
      <c r="A195" s="26" t="s">
        <v>255</v>
      </c>
      <c r="B195" s="27"/>
      <c r="C195" s="28" t="s">
        <v>256</v>
      </c>
      <c r="D195" s="29"/>
      <c r="E195" s="29"/>
      <c r="F195" s="27"/>
      <c r="G195" s="5">
        <f ca="1">SUMIF('2021'!$A$14:$B$547,Consolidado!A195,'2021'!$Q$14:$Q$547)</f>
        <v>0</v>
      </c>
      <c r="H195" s="5">
        <f ca="1">SUMIF('2021'!$A$14:$B$547,Consolidado!A195,'2021'!$S$14:$S$547)</f>
        <v>20181258</v>
      </c>
      <c r="I195" s="5">
        <f ca="1">+SUMIF('2022'!$A$14:$B$517,Consolidado!A195,'2022'!$G$14:$G$517)</f>
        <v>161068433</v>
      </c>
      <c r="J195" s="5">
        <f ca="1">SUMIF('2022'!$A$14:$B$517,Consolidado!A195,'2022'!$I$14:$I$517)</f>
        <v>164141804</v>
      </c>
      <c r="K195" s="5"/>
      <c r="L195" s="5">
        <f t="shared" ca="1" si="10"/>
        <v>23254629</v>
      </c>
      <c r="M195" s="5">
        <f t="shared" si="8"/>
        <v>0</v>
      </c>
      <c r="N195" s="5">
        <f t="shared" ca="1" si="9"/>
        <v>23254629</v>
      </c>
      <c r="O195" s="5">
        <v>0</v>
      </c>
      <c r="P195" s="5">
        <v>0</v>
      </c>
    </row>
    <row r="196" spans="1:16" x14ac:dyDescent="0.2">
      <c r="A196" s="26" t="s">
        <v>1159</v>
      </c>
      <c r="B196" s="27"/>
      <c r="C196" s="28" t="s">
        <v>1158</v>
      </c>
      <c r="D196" s="29"/>
      <c r="E196" s="29"/>
      <c r="F196" s="27"/>
      <c r="G196" s="5">
        <f ca="1">SUMIF('2021'!$A$14:$B$547,Consolidado!A196,'2021'!$Q$14:$Q$547)</f>
        <v>0</v>
      </c>
      <c r="H196" s="5">
        <f ca="1">SUMIF('2021'!$A$14:$B$547,Consolidado!A196,'2021'!$S$14:$S$547)</f>
        <v>0</v>
      </c>
      <c r="I196" s="5">
        <f ca="1">+SUMIF('2022'!$A$14:$B$517,Consolidado!A196,'2022'!$G$14:$G$517)</f>
        <v>0</v>
      </c>
      <c r="J196" s="5">
        <f ca="1">SUMIF('2022'!$A$14:$B$517,Consolidado!A196,'2022'!$I$14:$I$517)</f>
        <v>0</v>
      </c>
      <c r="K196" s="5">
        <f t="shared" ref="K196:K201" ca="1" si="11">+G196+I196-H196-J196</f>
        <v>0</v>
      </c>
      <c r="L196" s="5">
        <f t="shared" ca="1" si="10"/>
        <v>0</v>
      </c>
      <c r="M196" s="5">
        <f t="shared" ca="1" si="8"/>
        <v>0</v>
      </c>
      <c r="N196" s="5">
        <f t="shared" ca="1" si="9"/>
        <v>0</v>
      </c>
      <c r="O196" s="5">
        <v>0</v>
      </c>
      <c r="P196" s="5">
        <v>0</v>
      </c>
    </row>
    <row r="197" spans="1:16" x14ac:dyDescent="0.2">
      <c r="A197" s="26" t="s">
        <v>1157</v>
      </c>
      <c r="B197" s="27"/>
      <c r="C197" s="28" t="s">
        <v>1156</v>
      </c>
      <c r="D197" s="29"/>
      <c r="E197" s="29"/>
      <c r="F197" s="27"/>
      <c r="G197" s="5">
        <f ca="1">SUMIF('2021'!$A$14:$B$547,Consolidado!A197,'2021'!$Q$14:$Q$547)</f>
        <v>0</v>
      </c>
      <c r="H197" s="5">
        <f ca="1">SUMIF('2021'!$A$14:$B$547,Consolidado!A197,'2021'!$S$14:$S$547)</f>
        <v>0</v>
      </c>
      <c r="I197" s="5">
        <f ca="1">+SUMIF('2022'!$A$14:$B$517,Consolidado!A197,'2022'!$G$14:$G$517)</f>
        <v>0</v>
      </c>
      <c r="J197" s="5">
        <f ca="1">SUMIF('2022'!$A$14:$B$517,Consolidado!A197,'2022'!$I$14:$I$517)</f>
        <v>0</v>
      </c>
      <c r="K197" s="5">
        <f t="shared" ca="1" si="11"/>
        <v>0</v>
      </c>
      <c r="L197" s="5">
        <f t="shared" ca="1" si="10"/>
        <v>0</v>
      </c>
      <c r="M197" s="5">
        <f t="shared" ca="1" si="8"/>
        <v>0</v>
      </c>
      <c r="N197" s="5">
        <f t="shared" ca="1" si="9"/>
        <v>0</v>
      </c>
      <c r="O197" s="5">
        <v>0</v>
      </c>
      <c r="P197" s="5">
        <v>0</v>
      </c>
    </row>
    <row r="198" spans="1:16" x14ac:dyDescent="0.2">
      <c r="A198" s="26" t="s">
        <v>1155</v>
      </c>
      <c r="B198" s="27"/>
      <c r="C198" s="28" t="s">
        <v>1154</v>
      </c>
      <c r="D198" s="29"/>
      <c r="E198" s="29"/>
      <c r="F198" s="27"/>
      <c r="G198" s="5">
        <f ca="1">SUMIF('2021'!$A$14:$B$547,Consolidado!A198,'2021'!$Q$14:$Q$547)</f>
        <v>0</v>
      </c>
      <c r="H198" s="5">
        <f ca="1">SUMIF('2021'!$A$14:$B$547,Consolidado!A198,'2021'!$S$14:$S$547)</f>
        <v>0</v>
      </c>
      <c r="I198" s="5">
        <f ca="1">+SUMIF('2022'!$A$14:$B$517,Consolidado!A198,'2022'!$G$14:$G$517)</f>
        <v>0</v>
      </c>
      <c r="J198" s="5">
        <f ca="1">SUMIF('2022'!$A$14:$B$517,Consolidado!A198,'2022'!$I$14:$I$517)</f>
        <v>0</v>
      </c>
      <c r="K198" s="5">
        <f t="shared" ca="1" si="11"/>
        <v>0</v>
      </c>
      <c r="L198" s="5">
        <f t="shared" ca="1" si="10"/>
        <v>0</v>
      </c>
      <c r="M198" s="5">
        <f t="shared" ca="1" si="8"/>
        <v>0</v>
      </c>
      <c r="N198" s="5">
        <f t="shared" ca="1" si="9"/>
        <v>0</v>
      </c>
      <c r="O198" s="5">
        <v>0</v>
      </c>
      <c r="P198" s="5">
        <v>0</v>
      </c>
    </row>
    <row r="199" spans="1:16" x14ac:dyDescent="0.2">
      <c r="A199" s="26" t="s">
        <v>1153</v>
      </c>
      <c r="B199" s="27"/>
      <c r="C199" s="28" t="s">
        <v>1152</v>
      </c>
      <c r="D199" s="29"/>
      <c r="E199" s="29"/>
      <c r="F199" s="27"/>
      <c r="G199" s="5">
        <f ca="1">SUMIF('2021'!$A$14:$B$547,Consolidado!A199,'2021'!$Q$14:$Q$547)</f>
        <v>0</v>
      </c>
      <c r="H199" s="5">
        <f ca="1">SUMIF('2021'!$A$14:$B$547,Consolidado!A199,'2021'!$S$14:$S$547)</f>
        <v>0</v>
      </c>
      <c r="I199" s="5">
        <f ca="1">+SUMIF('2022'!$A$14:$B$517,Consolidado!A199,'2022'!$G$14:$G$517)</f>
        <v>0</v>
      </c>
      <c r="J199" s="5">
        <f ca="1">SUMIF('2022'!$A$14:$B$517,Consolidado!A199,'2022'!$I$14:$I$517)</f>
        <v>0</v>
      </c>
      <c r="K199" s="5">
        <f t="shared" ca="1" si="11"/>
        <v>0</v>
      </c>
      <c r="L199" s="5">
        <f t="shared" ca="1" si="10"/>
        <v>0</v>
      </c>
      <c r="M199" s="5">
        <f t="shared" ca="1" si="8"/>
        <v>0</v>
      </c>
      <c r="N199" s="5">
        <f t="shared" ca="1" si="9"/>
        <v>0</v>
      </c>
      <c r="O199" s="5">
        <v>0</v>
      </c>
      <c r="P199" s="5">
        <v>0</v>
      </c>
    </row>
    <row r="200" spans="1:16" x14ac:dyDescent="0.2">
      <c r="A200" s="26" t="s">
        <v>1151</v>
      </c>
      <c r="B200" s="27"/>
      <c r="C200" s="28" t="s">
        <v>1150</v>
      </c>
      <c r="D200" s="29"/>
      <c r="E200" s="29"/>
      <c r="F200" s="27"/>
      <c r="G200" s="5">
        <f ca="1">SUMIF('2021'!$A$14:$B$547,Consolidado!A200,'2021'!$Q$14:$Q$547)</f>
        <v>0</v>
      </c>
      <c r="H200" s="5">
        <f ca="1">SUMIF('2021'!$A$14:$B$547,Consolidado!A200,'2021'!$S$14:$S$547)</f>
        <v>0</v>
      </c>
      <c r="I200" s="5">
        <f ca="1">+SUMIF('2022'!$A$14:$B$517,Consolidado!A200,'2022'!$G$14:$G$517)</f>
        <v>0</v>
      </c>
      <c r="J200" s="5">
        <f ca="1">SUMIF('2022'!$A$14:$B$517,Consolidado!A200,'2022'!$I$14:$I$517)</f>
        <v>0</v>
      </c>
      <c r="K200" s="5">
        <f t="shared" ca="1" si="11"/>
        <v>0</v>
      </c>
      <c r="L200" s="5">
        <f t="shared" ca="1" si="10"/>
        <v>0</v>
      </c>
      <c r="M200" s="5">
        <f t="shared" ca="1" si="8"/>
        <v>0</v>
      </c>
      <c r="N200" s="5">
        <f t="shared" ca="1" si="9"/>
        <v>0</v>
      </c>
      <c r="O200" s="5">
        <v>0</v>
      </c>
      <c r="P200" s="5">
        <v>0</v>
      </c>
    </row>
    <row r="201" spans="1:16" x14ac:dyDescent="0.2">
      <c r="A201" s="26" t="s">
        <v>1149</v>
      </c>
      <c r="B201" s="27"/>
      <c r="C201" s="28" t="s">
        <v>1148</v>
      </c>
      <c r="D201" s="29"/>
      <c r="E201" s="29"/>
      <c r="F201" s="27"/>
      <c r="G201" s="5">
        <f ca="1">SUMIF('2021'!$A$14:$B$547,Consolidado!A201,'2021'!$Q$14:$Q$547)</f>
        <v>0</v>
      </c>
      <c r="H201" s="5">
        <f ca="1">SUMIF('2021'!$A$14:$B$547,Consolidado!A201,'2021'!$S$14:$S$547)</f>
        <v>0</v>
      </c>
      <c r="I201" s="5">
        <f ca="1">+SUMIF('2022'!$A$14:$B$517,Consolidado!A201,'2022'!$G$14:$G$517)</f>
        <v>0</v>
      </c>
      <c r="J201" s="5">
        <f ca="1">SUMIF('2022'!$A$14:$B$517,Consolidado!A201,'2022'!$I$14:$I$517)</f>
        <v>0</v>
      </c>
      <c r="K201" s="5">
        <f t="shared" ca="1" si="11"/>
        <v>0</v>
      </c>
      <c r="L201" s="5">
        <f t="shared" ca="1" si="10"/>
        <v>0</v>
      </c>
      <c r="M201" s="5">
        <f t="shared" ca="1" si="8"/>
        <v>0</v>
      </c>
      <c r="N201" s="5">
        <f t="shared" ca="1" si="9"/>
        <v>0</v>
      </c>
      <c r="O201" s="5">
        <v>0</v>
      </c>
      <c r="P201" s="5">
        <v>0</v>
      </c>
    </row>
    <row r="202" spans="1:16" x14ac:dyDescent="0.2">
      <c r="A202" s="26" t="s">
        <v>257</v>
      </c>
      <c r="B202" s="27"/>
      <c r="C202" s="28" t="s">
        <v>258</v>
      </c>
      <c r="D202" s="29"/>
      <c r="E202" s="29"/>
      <c r="F202" s="27"/>
      <c r="G202" s="5">
        <f ca="1">SUMIF('2021'!$A$14:$B$547,Consolidado!A202,'2021'!$Q$14:$Q$547)</f>
        <v>0</v>
      </c>
      <c r="H202" s="5">
        <f ca="1">SUMIF('2021'!$A$14:$B$547,Consolidado!A202,'2021'!$S$14:$S$547)</f>
        <v>77576613</v>
      </c>
      <c r="I202" s="5">
        <f ca="1">+SUMIF('2022'!$A$14:$B$517,Consolidado!A202,'2022'!$G$14:$G$517)</f>
        <v>465746276</v>
      </c>
      <c r="J202" s="5">
        <f ca="1">SUMIF('2022'!$A$14:$B$517,Consolidado!A202,'2022'!$I$14:$I$517)</f>
        <v>467304321</v>
      </c>
      <c r="K202" s="5"/>
      <c r="L202" s="5">
        <f t="shared" ca="1" si="10"/>
        <v>79134658</v>
      </c>
      <c r="M202" s="5">
        <f t="shared" si="8"/>
        <v>0</v>
      </c>
      <c r="N202" s="5">
        <f t="shared" ca="1" si="9"/>
        <v>79134658</v>
      </c>
      <c r="O202" s="5">
        <v>0</v>
      </c>
      <c r="P202" s="5">
        <v>0</v>
      </c>
    </row>
    <row r="203" spans="1:16" x14ac:dyDescent="0.2">
      <c r="A203" s="26" t="s">
        <v>259</v>
      </c>
      <c r="B203" s="27"/>
      <c r="C203" s="28" t="s">
        <v>260</v>
      </c>
      <c r="D203" s="29"/>
      <c r="E203" s="29"/>
      <c r="F203" s="27"/>
      <c r="G203" s="5">
        <f ca="1">SUMIF('2021'!$A$14:$B$547,Consolidado!A203,'2021'!$Q$14:$Q$547)</f>
        <v>0</v>
      </c>
      <c r="H203" s="5">
        <f ca="1">SUMIF('2021'!$A$14:$B$547,Consolidado!A203,'2021'!$S$14:$S$547)</f>
        <v>51092556</v>
      </c>
      <c r="I203" s="5">
        <f ca="1">+SUMIF('2022'!$A$14:$B$517,Consolidado!A203,'2022'!$G$14:$G$517)</f>
        <v>364214903</v>
      </c>
      <c r="J203" s="5">
        <f ca="1">SUMIF('2022'!$A$14:$B$517,Consolidado!A203,'2022'!$I$14:$I$517)</f>
        <v>371228809</v>
      </c>
      <c r="K203" s="5"/>
      <c r="L203" s="5">
        <f t="shared" ca="1" si="10"/>
        <v>58106462</v>
      </c>
      <c r="M203" s="5">
        <f t="shared" si="8"/>
        <v>0</v>
      </c>
      <c r="N203" s="5">
        <f t="shared" ca="1" si="9"/>
        <v>58106462</v>
      </c>
      <c r="O203" s="5">
        <v>0</v>
      </c>
      <c r="P203" s="5">
        <v>0</v>
      </c>
    </row>
    <row r="204" spans="1:16" x14ac:dyDescent="0.2">
      <c r="A204" s="26" t="s">
        <v>1147</v>
      </c>
      <c r="B204" s="27"/>
      <c r="C204" s="28" t="s">
        <v>1146</v>
      </c>
      <c r="D204" s="29"/>
      <c r="E204" s="29"/>
      <c r="F204" s="27"/>
      <c r="G204" s="5">
        <f ca="1">SUMIF('2021'!$A$14:$B$547,Consolidado!A204,'2021'!$Q$14:$Q$547)</f>
        <v>0</v>
      </c>
      <c r="H204" s="5">
        <f ca="1">SUMIF('2021'!$A$14:$B$547,Consolidado!A204,'2021'!$S$14:$S$547)</f>
        <v>0</v>
      </c>
      <c r="I204" s="5">
        <f ca="1">+SUMIF('2022'!$A$14:$B$517,Consolidado!A204,'2022'!$G$14:$G$517)</f>
        <v>0</v>
      </c>
      <c r="J204" s="5">
        <f ca="1">SUMIF('2022'!$A$14:$B$517,Consolidado!A204,'2022'!$I$14:$I$517)</f>
        <v>0</v>
      </c>
      <c r="K204" s="5">
        <f ca="1">+G204+I204-H204-J204</f>
        <v>0</v>
      </c>
      <c r="L204" s="5">
        <f t="shared" ca="1" si="10"/>
        <v>0</v>
      </c>
      <c r="M204" s="5">
        <f t="shared" ca="1" si="8"/>
        <v>0</v>
      </c>
      <c r="N204" s="5">
        <f t="shared" ca="1" si="9"/>
        <v>0</v>
      </c>
      <c r="O204" s="5">
        <v>0</v>
      </c>
      <c r="P204" s="5">
        <v>0</v>
      </c>
    </row>
    <row r="205" spans="1:16" x14ac:dyDescent="0.2">
      <c r="A205" s="26" t="s">
        <v>1145</v>
      </c>
      <c r="B205" s="27"/>
      <c r="C205" s="28" t="s">
        <v>1144</v>
      </c>
      <c r="D205" s="29"/>
      <c r="E205" s="29"/>
      <c r="F205" s="27"/>
      <c r="G205" s="5">
        <f ca="1">SUMIF('2021'!$A$14:$B$547,Consolidado!A205,'2021'!$Q$14:$Q$547)</f>
        <v>0</v>
      </c>
      <c r="H205" s="5">
        <f ca="1">SUMIF('2021'!$A$14:$B$547,Consolidado!A205,'2021'!$S$14:$S$547)</f>
        <v>16231685</v>
      </c>
      <c r="I205" s="5">
        <f ca="1">+SUMIF('2022'!$A$14:$B$517,Consolidado!A205,'2022'!$G$14:$G$517)</f>
        <v>0</v>
      </c>
      <c r="J205" s="5">
        <f ca="1">SUMIF('2022'!$A$14:$B$517,Consolidado!A205,'2022'!$I$14:$I$517)</f>
        <v>0</v>
      </c>
      <c r="K205" s="5"/>
      <c r="L205" s="5">
        <f t="shared" ca="1" si="10"/>
        <v>16231685</v>
      </c>
      <c r="M205" s="5">
        <f t="shared" si="8"/>
        <v>0</v>
      </c>
      <c r="N205" s="5">
        <f t="shared" ca="1" si="9"/>
        <v>16231685</v>
      </c>
      <c r="O205" s="5">
        <v>0</v>
      </c>
      <c r="P205" s="5">
        <v>0</v>
      </c>
    </row>
    <row r="206" spans="1:16" x14ac:dyDescent="0.2">
      <c r="A206" s="26" t="s">
        <v>1143</v>
      </c>
      <c r="B206" s="27"/>
      <c r="C206" s="28" t="s">
        <v>1142</v>
      </c>
      <c r="D206" s="29"/>
      <c r="E206" s="29"/>
      <c r="F206" s="27"/>
      <c r="G206" s="5">
        <f ca="1">SUMIF('2021'!$A$14:$B$547,Consolidado!A206,'2021'!$Q$14:$Q$547)</f>
        <v>0</v>
      </c>
      <c r="H206" s="5">
        <f ca="1">SUMIF('2021'!$A$14:$B$547,Consolidado!A206,'2021'!$S$14:$S$547)</f>
        <v>12897764</v>
      </c>
      <c r="I206" s="5">
        <f ca="1">+SUMIF('2022'!$A$14:$B$517,Consolidado!A206,'2022'!$G$14:$G$517)</f>
        <v>0</v>
      </c>
      <c r="J206" s="5">
        <f ca="1">SUMIF('2022'!$A$14:$B$517,Consolidado!A206,'2022'!$I$14:$I$517)</f>
        <v>0</v>
      </c>
      <c r="K206" s="5"/>
      <c r="L206" s="5">
        <f t="shared" ca="1" si="10"/>
        <v>12897764</v>
      </c>
      <c r="M206" s="5">
        <f t="shared" si="8"/>
        <v>0</v>
      </c>
      <c r="N206" s="5">
        <f t="shared" ca="1" si="9"/>
        <v>12897764</v>
      </c>
      <c r="O206" s="5">
        <v>0</v>
      </c>
      <c r="P206" s="5">
        <v>0</v>
      </c>
    </row>
    <row r="207" spans="1:16" x14ac:dyDescent="0.2">
      <c r="A207" s="26" t="s">
        <v>261</v>
      </c>
      <c r="B207" s="27"/>
      <c r="C207" s="28" t="s">
        <v>262</v>
      </c>
      <c r="D207" s="29"/>
      <c r="E207" s="29"/>
      <c r="F207" s="27"/>
      <c r="G207" s="5">
        <f ca="1">SUMIF('2021'!$A$14:$B$547,Consolidado!A207,'2021'!$Q$14:$Q$547)</f>
        <v>109286936</v>
      </c>
      <c r="H207" s="5">
        <f ca="1">SUMIF('2021'!$A$14:$B$547,Consolidado!A207,'2021'!$S$14:$S$547)</f>
        <v>0</v>
      </c>
      <c r="I207" s="5">
        <f ca="1">+SUMIF('2022'!$A$14:$B$517,Consolidado!A207,'2022'!$G$14:$G$517)</f>
        <v>1292589213</v>
      </c>
      <c r="J207" s="5">
        <f ca="1">SUMIF('2022'!$A$14:$B$517,Consolidado!A207,'2022'!$I$14:$I$517)</f>
        <v>457493550</v>
      </c>
      <c r="K207" s="5">
        <f ca="1">+G207+I207-H207-J207</f>
        <v>944382599</v>
      </c>
      <c r="L207" s="5"/>
      <c r="M207" s="5">
        <f t="shared" ca="1" si="8"/>
        <v>944382599</v>
      </c>
      <c r="N207" s="5">
        <f t="shared" si="9"/>
        <v>0</v>
      </c>
      <c r="O207" s="5">
        <v>0</v>
      </c>
      <c r="P207" s="5">
        <v>0</v>
      </c>
    </row>
    <row r="208" spans="1:16" x14ac:dyDescent="0.2">
      <c r="A208" s="26" t="s">
        <v>263</v>
      </c>
      <c r="B208" s="27"/>
      <c r="C208" s="28" t="s">
        <v>264</v>
      </c>
      <c r="D208" s="29"/>
      <c r="E208" s="29"/>
      <c r="F208" s="27"/>
      <c r="G208" s="5">
        <f ca="1">SUMIF('2021'!$A$14:$B$547,Consolidado!A208,'2021'!$Q$14:$Q$547)</f>
        <v>0</v>
      </c>
      <c r="H208" s="5">
        <f ca="1">SUMIF('2021'!$A$14:$B$547,Consolidado!A208,'2021'!$S$14:$S$547)</f>
        <v>53796305</v>
      </c>
      <c r="I208" s="5">
        <f ca="1">+SUMIF('2022'!$A$14:$B$517,Consolidado!A208,'2022'!$G$14:$G$517)</f>
        <v>439226017</v>
      </c>
      <c r="J208" s="5">
        <f ca="1">SUMIF('2022'!$A$14:$B$517,Consolidado!A208,'2022'!$I$14:$I$517)</f>
        <v>484232734</v>
      </c>
      <c r="K208" s="5">
        <v>0</v>
      </c>
      <c r="L208" s="5">
        <f t="shared" ca="1" si="10"/>
        <v>98803022</v>
      </c>
      <c r="M208" s="5">
        <f t="shared" si="8"/>
        <v>0</v>
      </c>
      <c r="N208" s="5">
        <f t="shared" ca="1" si="9"/>
        <v>98803022</v>
      </c>
      <c r="O208" s="5">
        <v>0</v>
      </c>
      <c r="P208" s="5">
        <v>0</v>
      </c>
    </row>
    <row r="209" spans="1:16" x14ac:dyDescent="0.2">
      <c r="A209" s="26" t="s">
        <v>265</v>
      </c>
      <c r="B209" s="27"/>
      <c r="C209" s="28" t="s">
        <v>266</v>
      </c>
      <c r="D209" s="29"/>
      <c r="E209" s="29"/>
      <c r="F209" s="27"/>
      <c r="G209" s="5">
        <f ca="1">SUMIF('2021'!$A$14:$B$547,Consolidado!A209,'2021'!$Q$14:$Q$547)</f>
        <v>0</v>
      </c>
      <c r="H209" s="5">
        <f ca="1">SUMIF('2021'!$A$14:$B$547,Consolidado!A209,'2021'!$S$14:$S$547)</f>
        <v>0</v>
      </c>
      <c r="I209" s="5">
        <f ca="1">+SUMIF('2022'!$A$14:$B$517,Consolidado!A209,'2022'!$G$14:$G$517)</f>
        <v>293637757</v>
      </c>
      <c r="J209" s="5">
        <f ca="1">SUMIF('2022'!$A$14:$B$517,Consolidado!A209,'2022'!$I$14:$I$517)</f>
        <v>0</v>
      </c>
      <c r="K209" s="5">
        <f ca="1">+G209+I209-H209-J209</f>
        <v>293637757</v>
      </c>
      <c r="L209" s="5"/>
      <c r="M209" s="5">
        <f t="shared" ca="1" si="8"/>
        <v>293637757</v>
      </c>
      <c r="N209" s="5">
        <f t="shared" si="9"/>
        <v>0</v>
      </c>
      <c r="O209" s="5"/>
      <c r="P209" s="5"/>
    </row>
    <row r="210" spans="1:16" x14ac:dyDescent="0.2">
      <c r="A210" s="26" t="s">
        <v>267</v>
      </c>
      <c r="B210" s="27"/>
      <c r="C210" s="28" t="s">
        <v>268</v>
      </c>
      <c r="D210" s="29"/>
      <c r="E210" s="29"/>
      <c r="F210" s="27"/>
      <c r="G210" s="5">
        <f ca="1">SUMIF('2021'!$A$14:$B$547,Consolidado!A210,'2021'!$Q$14:$Q$547)</f>
        <v>0</v>
      </c>
      <c r="H210" s="5">
        <f ca="1">SUMIF('2021'!$A$14:$B$547,Consolidado!A210,'2021'!$S$14:$S$547)</f>
        <v>51375545</v>
      </c>
      <c r="I210" s="5">
        <f ca="1">+SUMIF('2022'!$A$14:$B$517,Consolidado!A210,'2022'!$G$14:$G$517)</f>
        <v>87154259</v>
      </c>
      <c r="J210" s="5">
        <f ca="1">SUMIF('2022'!$A$14:$B$517,Consolidado!A210,'2022'!$I$14:$I$517)</f>
        <v>365471988</v>
      </c>
      <c r="K210" s="5"/>
      <c r="L210" s="5">
        <f t="shared" ca="1" si="10"/>
        <v>329693274</v>
      </c>
      <c r="M210" s="5">
        <f t="shared" si="8"/>
        <v>0</v>
      </c>
      <c r="N210" s="5">
        <f t="shared" ca="1" si="9"/>
        <v>329693274</v>
      </c>
      <c r="O210" s="5">
        <v>0</v>
      </c>
      <c r="P210" s="5">
        <v>0</v>
      </c>
    </row>
    <row r="211" spans="1:16" x14ac:dyDescent="0.2">
      <c r="A211" s="26" t="s">
        <v>269</v>
      </c>
      <c r="B211" s="27"/>
      <c r="C211" s="28" t="s">
        <v>270</v>
      </c>
      <c r="D211" s="29"/>
      <c r="E211" s="29"/>
      <c r="F211" s="27"/>
      <c r="G211" s="5">
        <f ca="1">SUMIF('2021'!$A$14:$B$547,Consolidado!A211,'2021'!$Q$14:$Q$547)</f>
        <v>0</v>
      </c>
      <c r="H211" s="5">
        <f ca="1">SUMIF('2021'!$A$14:$B$547,Consolidado!A211,'2021'!$S$14:$S$547)</f>
        <v>5133461</v>
      </c>
      <c r="I211" s="5">
        <f ca="1">+SUMIF('2022'!$A$14:$B$517,Consolidado!A211,'2022'!$G$14:$G$517)</f>
        <v>0</v>
      </c>
      <c r="J211" s="5">
        <f ca="1">SUMIF('2022'!$A$14:$B$517,Consolidado!A211,'2022'!$I$14:$I$517)</f>
        <v>9386740</v>
      </c>
      <c r="K211" s="5"/>
      <c r="L211" s="5">
        <f t="shared" ca="1" si="10"/>
        <v>14520201</v>
      </c>
      <c r="M211" s="5">
        <f t="shared" si="8"/>
        <v>0</v>
      </c>
      <c r="N211" s="5">
        <f t="shared" ca="1" si="9"/>
        <v>14520201</v>
      </c>
      <c r="O211" s="5">
        <v>0</v>
      </c>
      <c r="P211" s="5">
        <v>0</v>
      </c>
    </row>
    <row r="212" spans="1:16" x14ac:dyDescent="0.2">
      <c r="A212" s="26" t="s">
        <v>1141</v>
      </c>
      <c r="B212" s="27"/>
      <c r="C212" s="28" t="s">
        <v>1140</v>
      </c>
      <c r="D212" s="29"/>
      <c r="E212" s="29"/>
      <c r="F212" s="27"/>
      <c r="G212" s="5">
        <f ca="1">SUMIF('2021'!$A$14:$B$547,Consolidado!A212,'2021'!$Q$14:$Q$547)</f>
        <v>0</v>
      </c>
      <c r="H212" s="5">
        <f ca="1">SUMIF('2021'!$A$14:$B$547,Consolidado!A212,'2021'!$S$14:$S$547)</f>
        <v>1428200</v>
      </c>
      <c r="I212" s="5">
        <f ca="1">+SUMIF('2022'!$A$14:$B$517,Consolidado!A212,'2022'!$G$14:$G$517)</f>
        <v>0</v>
      </c>
      <c r="J212" s="5">
        <f ca="1">SUMIF('2022'!$A$14:$B$517,Consolidado!A212,'2022'!$I$14:$I$517)</f>
        <v>0</v>
      </c>
      <c r="K212" s="5"/>
      <c r="L212" s="5">
        <f t="shared" ca="1" si="10"/>
        <v>1428200</v>
      </c>
      <c r="M212" s="5">
        <f t="shared" si="8"/>
        <v>0</v>
      </c>
      <c r="N212" s="5">
        <f t="shared" ca="1" si="9"/>
        <v>1428200</v>
      </c>
      <c r="O212" s="5">
        <v>0</v>
      </c>
      <c r="P212" s="5">
        <v>0</v>
      </c>
    </row>
    <row r="213" spans="1:16" x14ac:dyDescent="0.2">
      <c r="A213" s="26" t="s">
        <v>271</v>
      </c>
      <c r="B213" s="27"/>
      <c r="C213" s="28" t="s">
        <v>272</v>
      </c>
      <c r="D213" s="29"/>
      <c r="E213" s="29"/>
      <c r="F213" s="27"/>
      <c r="G213" s="5">
        <f ca="1">SUMIF('2021'!$A$14:$B$547,Consolidado!A213,'2021'!$Q$14:$Q$547)</f>
        <v>0</v>
      </c>
      <c r="H213" s="5">
        <f ca="1">SUMIF('2021'!$A$14:$B$547,Consolidado!A213,'2021'!$S$14:$S$547)</f>
        <v>4450518</v>
      </c>
      <c r="I213" s="5">
        <f ca="1">+SUMIF('2022'!$A$14:$B$517,Consolidado!A213,'2022'!$G$14:$G$517)</f>
        <v>0</v>
      </c>
      <c r="J213" s="5">
        <f ca="1">SUMIF('2022'!$A$14:$B$517,Consolidado!A213,'2022'!$I$14:$I$517)</f>
        <v>5224504</v>
      </c>
      <c r="K213" s="5"/>
      <c r="L213" s="5">
        <f t="shared" ca="1" si="10"/>
        <v>9675022</v>
      </c>
      <c r="M213" s="5">
        <f t="shared" si="8"/>
        <v>0</v>
      </c>
      <c r="N213" s="5">
        <f t="shared" ca="1" si="9"/>
        <v>9675022</v>
      </c>
      <c r="O213" s="5">
        <v>0</v>
      </c>
      <c r="P213" s="5">
        <v>0</v>
      </c>
    </row>
    <row r="214" spans="1:16" x14ac:dyDescent="0.2">
      <c r="A214" s="26" t="s">
        <v>273</v>
      </c>
      <c r="B214" s="27"/>
      <c r="C214" s="28" t="s">
        <v>274</v>
      </c>
      <c r="D214" s="29"/>
      <c r="E214" s="29"/>
      <c r="F214" s="27"/>
      <c r="G214" s="5">
        <f ca="1">SUMIF('2021'!$A$14:$B$547,Consolidado!A214,'2021'!$Q$14:$Q$547)</f>
        <v>0</v>
      </c>
      <c r="H214" s="5">
        <f ca="1">SUMIF('2021'!$A$14:$B$547,Consolidado!A214,'2021'!$S$14:$S$547)</f>
        <v>254403477</v>
      </c>
      <c r="I214" s="5">
        <f ca="1">+SUMIF('2022'!$A$14:$B$517,Consolidado!A214,'2022'!$G$14:$G$517)</f>
        <v>0</v>
      </c>
      <c r="J214" s="5">
        <f ca="1">SUMIF('2022'!$A$14:$B$517,Consolidado!A214,'2022'!$I$14:$I$517)</f>
        <v>143170689</v>
      </c>
      <c r="K214" s="5"/>
      <c r="L214" s="5">
        <f t="shared" ca="1" si="10"/>
        <v>397574166</v>
      </c>
      <c r="M214" s="5">
        <f t="shared" si="8"/>
        <v>0</v>
      </c>
      <c r="N214" s="5">
        <f t="shared" ca="1" si="9"/>
        <v>397574166</v>
      </c>
      <c r="O214" s="5">
        <v>0</v>
      </c>
      <c r="P214" s="5">
        <v>0</v>
      </c>
    </row>
    <row r="215" spans="1:16" x14ac:dyDescent="0.2">
      <c r="A215" s="26" t="s">
        <v>1139</v>
      </c>
      <c r="B215" s="27"/>
      <c r="C215" s="28" t="s">
        <v>1138</v>
      </c>
      <c r="D215" s="29"/>
      <c r="E215" s="29"/>
      <c r="F215" s="27"/>
      <c r="G215" s="5">
        <f ca="1">SUMIF('2021'!$A$14:$B$547,Consolidado!A215,'2021'!$Q$14:$Q$547)</f>
        <v>0</v>
      </c>
      <c r="H215" s="5">
        <f ca="1">SUMIF('2021'!$A$14:$B$547,Consolidado!A215,'2021'!$S$14:$S$547)</f>
        <v>13970201</v>
      </c>
      <c r="I215" s="5">
        <f ca="1">+SUMIF('2022'!$A$14:$B$517,Consolidado!A215,'2022'!$G$14:$G$517)</f>
        <v>0</v>
      </c>
      <c r="J215" s="5">
        <f ca="1">SUMIF('2022'!$A$14:$B$517,Consolidado!A215,'2022'!$I$14:$I$517)</f>
        <v>0</v>
      </c>
      <c r="K215" s="5"/>
      <c r="L215" s="5">
        <f t="shared" ca="1" si="10"/>
        <v>13970201</v>
      </c>
      <c r="M215" s="5">
        <f t="shared" si="8"/>
        <v>0</v>
      </c>
      <c r="N215" s="5">
        <f t="shared" ca="1" si="9"/>
        <v>13970201</v>
      </c>
      <c r="O215" s="5">
        <v>0</v>
      </c>
      <c r="P215" s="5">
        <v>0</v>
      </c>
    </row>
    <row r="216" spans="1:16" x14ac:dyDescent="0.2">
      <c r="A216" s="26" t="s">
        <v>275</v>
      </c>
      <c r="B216" s="27"/>
      <c r="C216" s="28" t="s">
        <v>276</v>
      </c>
      <c r="D216" s="29"/>
      <c r="E216" s="29"/>
      <c r="F216" s="27"/>
      <c r="G216" s="5">
        <f ca="1">SUMIF('2021'!$A$14:$B$547,Consolidado!A216,'2021'!$Q$14:$Q$547)</f>
        <v>0</v>
      </c>
      <c r="H216" s="5">
        <f ca="1">SUMIF('2021'!$A$14:$B$547,Consolidado!A216,'2021'!$S$14:$S$547)</f>
        <v>5154865</v>
      </c>
      <c r="I216" s="5">
        <f ca="1">+SUMIF('2022'!$A$14:$B$517,Consolidado!A216,'2022'!$G$14:$G$517)</f>
        <v>24357582</v>
      </c>
      <c r="J216" s="5">
        <f ca="1">SUMIF('2022'!$A$14:$B$517,Consolidado!A216,'2022'!$I$14:$I$517)</f>
        <v>25231263</v>
      </c>
      <c r="K216" s="5"/>
      <c r="L216" s="5">
        <f t="shared" ca="1" si="10"/>
        <v>6028546</v>
      </c>
      <c r="M216" s="5">
        <f t="shared" si="8"/>
        <v>0</v>
      </c>
      <c r="N216" s="5">
        <f t="shared" ca="1" si="9"/>
        <v>6028546</v>
      </c>
      <c r="O216" s="5">
        <v>0</v>
      </c>
      <c r="P216" s="5">
        <v>0</v>
      </c>
    </row>
    <row r="217" spans="1:16" x14ac:dyDescent="0.2">
      <c r="A217" s="26" t="s">
        <v>277</v>
      </c>
      <c r="B217" s="27"/>
      <c r="C217" s="28" t="s">
        <v>278</v>
      </c>
      <c r="D217" s="29"/>
      <c r="E217" s="29"/>
      <c r="F217" s="27"/>
      <c r="G217" s="5">
        <f ca="1">SUMIF('2021'!$A$14:$B$547,Consolidado!A217,'2021'!$Q$14:$Q$547)</f>
        <v>0</v>
      </c>
      <c r="H217" s="5">
        <f ca="1">SUMIF('2021'!$A$14:$B$547,Consolidado!A217,'2021'!$S$14:$S$547)</f>
        <v>2288520</v>
      </c>
      <c r="I217" s="5">
        <f ca="1">+SUMIF('2022'!$A$14:$B$517,Consolidado!A217,'2022'!$G$14:$G$517)</f>
        <v>15193678</v>
      </c>
      <c r="J217" s="5">
        <f ca="1">SUMIF('2022'!$A$14:$B$517,Consolidado!A217,'2022'!$I$14:$I$517)</f>
        <v>16595836</v>
      </c>
      <c r="K217" s="5">
        <v>0</v>
      </c>
      <c r="L217" s="5">
        <f t="shared" ca="1" si="10"/>
        <v>3690678</v>
      </c>
      <c r="M217" s="5">
        <f t="shared" si="8"/>
        <v>0</v>
      </c>
      <c r="N217" s="5">
        <f t="shared" ca="1" si="9"/>
        <v>3690678</v>
      </c>
      <c r="O217" s="5">
        <v>0</v>
      </c>
      <c r="P217" s="5">
        <v>0</v>
      </c>
    </row>
    <row r="218" spans="1:16" x14ac:dyDescent="0.2">
      <c r="A218" s="26" t="s">
        <v>279</v>
      </c>
      <c r="B218" s="27"/>
      <c r="C218" s="28" t="s">
        <v>280</v>
      </c>
      <c r="D218" s="29"/>
      <c r="E218" s="29"/>
      <c r="F218" s="27"/>
      <c r="G218" s="5">
        <f ca="1">SUMIF('2021'!$A$14:$B$547,Consolidado!A218,'2021'!$Q$14:$Q$547)</f>
        <v>0</v>
      </c>
      <c r="H218" s="5">
        <f ca="1">SUMIF('2021'!$A$14:$B$547,Consolidado!A218,'2021'!$S$14:$S$547)</f>
        <v>1161859</v>
      </c>
      <c r="I218" s="5">
        <f ca="1">+SUMIF('2022'!$A$14:$B$517,Consolidado!A218,'2022'!$G$14:$G$517)</f>
        <v>3426990</v>
      </c>
      <c r="J218" s="5">
        <f ca="1">SUMIF('2022'!$A$14:$B$517,Consolidado!A218,'2022'!$I$14:$I$517)</f>
        <v>4225540</v>
      </c>
      <c r="K218" s="5"/>
      <c r="L218" s="5">
        <f t="shared" ca="1" si="10"/>
        <v>1960409</v>
      </c>
      <c r="M218" s="5">
        <f t="shared" si="8"/>
        <v>0</v>
      </c>
      <c r="N218" s="5">
        <f t="shared" ca="1" si="9"/>
        <v>1960409</v>
      </c>
      <c r="O218" s="5">
        <v>0</v>
      </c>
      <c r="P218" s="5">
        <v>0</v>
      </c>
    </row>
    <row r="219" spans="1:16" x14ac:dyDescent="0.2">
      <c r="A219" s="26" t="s">
        <v>281</v>
      </c>
      <c r="B219" s="27"/>
      <c r="C219" s="28" t="s">
        <v>282</v>
      </c>
      <c r="D219" s="29"/>
      <c r="E219" s="29"/>
      <c r="F219" s="27"/>
      <c r="G219" s="5">
        <f ca="1">SUMIF('2021'!$A$14:$B$547,Consolidado!A219,'2021'!$Q$14:$Q$547)</f>
        <v>0</v>
      </c>
      <c r="H219" s="5">
        <f ca="1">SUMIF('2021'!$A$14:$B$547,Consolidado!A219,'2021'!$S$14:$S$547)</f>
        <v>1947000</v>
      </c>
      <c r="I219" s="5">
        <f ca="1">+SUMIF('2022'!$A$14:$B$517,Consolidado!A219,'2022'!$G$14:$G$517)</f>
        <v>20121500</v>
      </c>
      <c r="J219" s="5">
        <f ca="1">SUMIF('2022'!$A$14:$B$517,Consolidado!A219,'2022'!$I$14:$I$517)</f>
        <v>23532000</v>
      </c>
      <c r="K219" s="5">
        <v>0</v>
      </c>
      <c r="L219" s="5">
        <f t="shared" ca="1" si="10"/>
        <v>5357500</v>
      </c>
      <c r="M219" s="5">
        <f t="shared" ref="M219:M284" si="12">+K219</f>
        <v>0</v>
      </c>
      <c r="N219" s="5">
        <f t="shared" ref="N219:N284" ca="1" si="13">+L219</f>
        <v>5357500</v>
      </c>
      <c r="O219" s="5">
        <v>0</v>
      </c>
      <c r="P219" s="5">
        <v>0</v>
      </c>
    </row>
    <row r="220" spans="1:16" x14ac:dyDescent="0.2">
      <c r="A220" s="26" t="s">
        <v>283</v>
      </c>
      <c r="B220" s="27"/>
      <c r="C220" s="28" t="s">
        <v>284</v>
      </c>
      <c r="D220" s="29"/>
      <c r="E220" s="29"/>
      <c r="F220" s="27"/>
      <c r="G220" s="5">
        <f ca="1">SUMIF('2021'!$A$14:$B$547,Consolidado!A220,'2021'!$Q$14:$Q$547)</f>
        <v>0</v>
      </c>
      <c r="H220" s="5">
        <f ca="1">SUMIF('2021'!$A$14:$B$547,Consolidado!A220,'2021'!$S$14:$S$547)</f>
        <v>2697500</v>
      </c>
      <c r="I220" s="5">
        <f ca="1">+SUMIF('2022'!$A$14:$B$517,Consolidado!A220,'2022'!$G$14:$G$517)</f>
        <v>7441500</v>
      </c>
      <c r="J220" s="5">
        <f ca="1">SUMIF('2022'!$A$14:$B$517,Consolidado!A220,'2022'!$I$14:$I$517)</f>
        <v>10710000</v>
      </c>
      <c r="K220" s="5"/>
      <c r="L220" s="5">
        <f t="shared" ref="L220:L284" ca="1" si="14">+H220+J220-G220-I220</f>
        <v>5966000</v>
      </c>
      <c r="M220" s="5">
        <f t="shared" si="12"/>
        <v>0</v>
      </c>
      <c r="N220" s="5">
        <f t="shared" ca="1" si="13"/>
        <v>5966000</v>
      </c>
      <c r="O220" s="5">
        <v>0</v>
      </c>
      <c r="P220" s="5">
        <v>0</v>
      </c>
    </row>
    <row r="221" spans="1:16" x14ac:dyDescent="0.2">
      <c r="A221" s="26" t="s">
        <v>285</v>
      </c>
      <c r="B221" s="27"/>
      <c r="C221" s="28" t="s">
        <v>286</v>
      </c>
      <c r="D221" s="29"/>
      <c r="E221" s="29"/>
      <c r="F221" s="27"/>
      <c r="G221" s="5">
        <f ca="1">SUMIF('2021'!$A$14:$B$547,Consolidado!A221,'2021'!$Q$14:$Q$547)</f>
        <v>0</v>
      </c>
      <c r="H221" s="5">
        <f ca="1">SUMIF('2021'!$A$14:$B$547,Consolidado!A221,'2021'!$S$14:$S$547)</f>
        <v>2679660</v>
      </c>
      <c r="I221" s="5">
        <f ca="1">+SUMIF('2022'!$A$14:$B$517,Consolidado!A221,'2022'!$G$14:$G$517)</f>
        <v>14701493</v>
      </c>
      <c r="J221" s="5">
        <f ca="1">SUMIF('2022'!$A$14:$B$517,Consolidado!A221,'2022'!$I$14:$I$517)</f>
        <v>16251054</v>
      </c>
      <c r="K221" s="5"/>
      <c r="L221" s="5">
        <f t="shared" ca="1" si="14"/>
        <v>4229221</v>
      </c>
      <c r="M221" s="5">
        <f t="shared" si="12"/>
        <v>0</v>
      </c>
      <c r="N221" s="5">
        <f t="shared" ca="1" si="13"/>
        <v>4229221</v>
      </c>
      <c r="O221" s="5">
        <v>0</v>
      </c>
      <c r="P221" s="5">
        <v>0</v>
      </c>
    </row>
    <row r="222" spans="1:16" x14ac:dyDescent="0.2">
      <c r="A222" s="26" t="s">
        <v>287</v>
      </c>
      <c r="B222" s="27"/>
      <c r="C222" s="28" t="s">
        <v>288</v>
      </c>
      <c r="D222" s="29"/>
      <c r="E222" s="29"/>
      <c r="F222" s="27"/>
      <c r="G222" s="5">
        <f ca="1">SUMIF('2021'!$A$14:$B$547,Consolidado!A222,'2021'!$Q$14:$Q$547)</f>
        <v>0</v>
      </c>
      <c r="H222" s="5">
        <f ca="1">SUMIF('2021'!$A$14:$B$547,Consolidado!A222,'2021'!$S$14:$S$547)</f>
        <v>4602</v>
      </c>
      <c r="I222" s="5">
        <f ca="1">+SUMIF('2022'!$A$14:$B$517,Consolidado!A222,'2022'!$G$14:$G$517)</f>
        <v>23010</v>
      </c>
      <c r="J222" s="5">
        <f ca="1">SUMIF('2022'!$A$14:$B$517,Consolidado!A222,'2022'!$I$14:$I$517)</f>
        <v>27612</v>
      </c>
      <c r="K222" s="5"/>
      <c r="L222" s="5">
        <f t="shared" ca="1" si="14"/>
        <v>9204</v>
      </c>
      <c r="M222" s="5">
        <f t="shared" si="12"/>
        <v>0</v>
      </c>
      <c r="N222" s="5">
        <f t="shared" ca="1" si="13"/>
        <v>9204</v>
      </c>
      <c r="O222" s="5">
        <v>0</v>
      </c>
      <c r="P222" s="5">
        <v>0</v>
      </c>
    </row>
    <row r="223" spans="1:16" x14ac:dyDescent="0.2">
      <c r="A223" s="26" t="s">
        <v>1137</v>
      </c>
      <c r="B223" s="27"/>
      <c r="C223" s="28" t="s">
        <v>1136</v>
      </c>
      <c r="D223" s="29"/>
      <c r="E223" s="29"/>
      <c r="F223" s="27"/>
      <c r="G223" s="5">
        <f ca="1">SUMIF('2021'!$A$14:$B$547,Consolidado!A223,'2021'!$Q$14:$Q$547)</f>
        <v>0</v>
      </c>
      <c r="H223" s="5">
        <f ca="1">SUMIF('2021'!$A$14:$B$547,Consolidado!A223,'2021'!$S$14:$S$547)</f>
        <v>0</v>
      </c>
      <c r="I223" s="5">
        <f ca="1">+SUMIF('2022'!$A$14:$B$517,Consolidado!A223,'2022'!$G$14:$G$517)</f>
        <v>0</v>
      </c>
      <c r="J223" s="5">
        <f ca="1">SUMIF('2022'!$A$14:$B$517,Consolidado!A223,'2022'!$I$14:$I$517)</f>
        <v>0</v>
      </c>
      <c r="K223" s="5">
        <f ca="1">+G223+I223-H223-J223</f>
        <v>0</v>
      </c>
      <c r="L223" s="5">
        <f t="shared" ca="1" si="14"/>
        <v>0</v>
      </c>
      <c r="M223" s="5">
        <f t="shared" ca="1" si="12"/>
        <v>0</v>
      </c>
      <c r="N223" s="5">
        <f t="shared" ca="1" si="13"/>
        <v>0</v>
      </c>
      <c r="O223" s="5">
        <v>0</v>
      </c>
      <c r="P223" s="5">
        <v>0</v>
      </c>
    </row>
    <row r="224" spans="1:16" x14ac:dyDescent="0.2">
      <c r="A224" s="26" t="s">
        <v>289</v>
      </c>
      <c r="B224" s="27"/>
      <c r="C224" s="28" t="s">
        <v>290</v>
      </c>
      <c r="D224" s="29"/>
      <c r="E224" s="29"/>
      <c r="F224" s="27"/>
      <c r="G224" s="5">
        <f ca="1">SUMIF('2021'!$A$14:$B$547,Consolidado!A224,'2021'!$Q$14:$Q$547)</f>
        <v>0</v>
      </c>
      <c r="H224" s="5">
        <f ca="1">SUMIF('2021'!$A$14:$B$547,Consolidado!A224,'2021'!$S$14:$S$547)</f>
        <v>7500</v>
      </c>
      <c r="I224" s="5">
        <f ca="1">+SUMIF('2022'!$A$14:$B$517,Consolidado!A224,'2022'!$G$14:$G$517)</f>
        <v>97500</v>
      </c>
      <c r="J224" s="5">
        <f ca="1">SUMIF('2022'!$A$14:$B$517,Consolidado!A224,'2022'!$I$14:$I$517)</f>
        <v>90000</v>
      </c>
      <c r="K224" s="5">
        <f ca="1">+G224+I224-H224-J224</f>
        <v>0</v>
      </c>
      <c r="L224" s="5">
        <f t="shared" ca="1" si="14"/>
        <v>0</v>
      </c>
      <c r="M224" s="5">
        <f t="shared" ca="1" si="12"/>
        <v>0</v>
      </c>
      <c r="N224" s="5">
        <f t="shared" ca="1" si="13"/>
        <v>0</v>
      </c>
      <c r="O224" s="5">
        <v>0</v>
      </c>
      <c r="P224" s="5">
        <v>0</v>
      </c>
    </row>
    <row r="225" spans="1:16" x14ac:dyDescent="0.2">
      <c r="A225" s="26" t="s">
        <v>291</v>
      </c>
      <c r="B225" s="27"/>
      <c r="C225" s="28" t="s">
        <v>292</v>
      </c>
      <c r="D225" s="29"/>
      <c r="E225" s="29"/>
      <c r="F225" s="27"/>
      <c r="G225" s="5">
        <f ca="1">SUMIF('2021'!$A$14:$B$547,Consolidado!A225,'2021'!$Q$14:$Q$547)</f>
        <v>0</v>
      </c>
      <c r="H225" s="5">
        <f ca="1">SUMIF('2021'!$A$14:$B$547,Consolidado!A225,'2021'!$S$14:$S$547)</f>
        <v>493306611</v>
      </c>
      <c r="I225" s="5">
        <f ca="1">+SUMIF('2022'!$A$14:$B$517,Consolidado!A225,'2022'!$G$14:$G$517)</f>
        <v>0</v>
      </c>
      <c r="J225" s="5">
        <f ca="1">SUMIF('2022'!$A$14:$B$517,Consolidado!A225,'2022'!$I$14:$I$517)</f>
        <v>484560689</v>
      </c>
      <c r="K225" s="5"/>
      <c r="L225" s="5">
        <f t="shared" ca="1" si="14"/>
        <v>977867300</v>
      </c>
      <c r="M225" s="5">
        <f t="shared" si="12"/>
        <v>0</v>
      </c>
      <c r="N225" s="5">
        <f t="shared" ca="1" si="13"/>
        <v>977867300</v>
      </c>
      <c r="O225" s="5">
        <v>0</v>
      </c>
      <c r="P225" s="5">
        <v>0</v>
      </c>
    </row>
    <row r="226" spans="1:16" x14ac:dyDescent="0.2">
      <c r="A226" s="26" t="s">
        <v>293</v>
      </c>
      <c r="B226" s="27"/>
      <c r="C226" s="28" t="s">
        <v>294</v>
      </c>
      <c r="D226" s="29"/>
      <c r="E226" s="29"/>
      <c r="F226" s="27"/>
      <c r="G226" s="5">
        <f ca="1">SUMIF('2021'!$A$14:$B$547,Consolidado!A226,'2021'!$Q$14:$Q$547)</f>
        <v>0</v>
      </c>
      <c r="H226" s="5">
        <f ca="1">SUMIF('2021'!$A$14:$B$547,Consolidado!A226,'2021'!$S$14:$S$547)</f>
        <v>63911617</v>
      </c>
      <c r="I226" s="5">
        <f ca="1">+SUMIF('2022'!$A$14:$B$517,Consolidado!A226,'2022'!$G$14:$G$517)</f>
        <v>543876626</v>
      </c>
      <c r="J226" s="5">
        <f ca="1">SUMIF('2022'!$A$14:$B$517,Consolidado!A226,'2022'!$I$14:$I$517)</f>
        <v>542089435</v>
      </c>
      <c r="K226" s="5">
        <v>0</v>
      </c>
      <c r="L226" s="5">
        <f t="shared" ca="1" si="14"/>
        <v>62124426</v>
      </c>
      <c r="M226" s="5">
        <f t="shared" si="12"/>
        <v>0</v>
      </c>
      <c r="N226" s="5">
        <f t="shared" ca="1" si="13"/>
        <v>62124426</v>
      </c>
      <c r="O226" s="5">
        <v>0</v>
      </c>
      <c r="P226" s="5">
        <v>0</v>
      </c>
    </row>
    <row r="227" spans="1:16" x14ac:dyDescent="0.2">
      <c r="A227" s="26" t="s">
        <v>295</v>
      </c>
      <c r="B227" s="27"/>
      <c r="C227" s="28" t="s">
        <v>296</v>
      </c>
      <c r="D227" s="29"/>
      <c r="E227" s="29"/>
      <c r="F227" s="27"/>
      <c r="G227" s="5">
        <f ca="1">SUMIF('2021'!$A$14:$B$547,Consolidado!A227,'2021'!$Q$14:$Q$547)</f>
        <v>0</v>
      </c>
      <c r="H227" s="5">
        <f ca="1">SUMIF('2021'!$A$14:$B$547,Consolidado!A227,'2021'!$S$14:$S$547)</f>
        <v>468924</v>
      </c>
      <c r="I227" s="5">
        <f ca="1">+SUMIF('2022'!$A$14:$B$517,Consolidado!A227,'2022'!$G$14:$G$517)</f>
        <v>3160838</v>
      </c>
      <c r="J227" s="5">
        <f ca="1">SUMIF('2022'!$A$14:$B$517,Consolidado!A227,'2022'!$I$14:$I$517)</f>
        <v>3208400</v>
      </c>
      <c r="K227" s="5">
        <v>0</v>
      </c>
      <c r="L227" s="5">
        <f t="shared" ca="1" si="14"/>
        <v>516486</v>
      </c>
      <c r="M227" s="5">
        <f t="shared" si="12"/>
        <v>0</v>
      </c>
      <c r="N227" s="5">
        <f t="shared" ca="1" si="13"/>
        <v>516486</v>
      </c>
      <c r="O227" s="5">
        <v>0</v>
      </c>
      <c r="P227" s="5">
        <v>0</v>
      </c>
    </row>
    <row r="228" spans="1:16" x14ac:dyDescent="0.2">
      <c r="A228" s="26" t="s">
        <v>297</v>
      </c>
      <c r="B228" s="27"/>
      <c r="C228" s="28" t="s">
        <v>298</v>
      </c>
      <c r="D228" s="29"/>
      <c r="E228" s="29"/>
      <c r="F228" s="27"/>
      <c r="G228" s="5">
        <f ca="1">SUMIF('2021'!$A$14:$B$547,Consolidado!A228,'2021'!$Q$14:$Q$547)</f>
        <v>0</v>
      </c>
      <c r="H228" s="5">
        <f ca="1">SUMIF('2021'!$A$14:$B$547,Consolidado!A228,'2021'!$S$14:$S$547)</f>
        <v>36604738</v>
      </c>
      <c r="I228" s="5">
        <f ca="1">+SUMIF('2022'!$A$14:$B$517,Consolidado!A228,'2022'!$G$14:$G$517)</f>
        <v>96411321</v>
      </c>
      <c r="J228" s="5">
        <f ca="1">SUMIF('2022'!$A$14:$B$517,Consolidado!A228,'2022'!$I$14:$I$517)</f>
        <v>89681777</v>
      </c>
      <c r="K228" s="5"/>
      <c r="L228" s="5">
        <f t="shared" ca="1" si="14"/>
        <v>29875194</v>
      </c>
      <c r="M228" s="5">
        <f t="shared" si="12"/>
        <v>0</v>
      </c>
      <c r="N228" s="5">
        <f t="shared" ca="1" si="13"/>
        <v>29875194</v>
      </c>
      <c r="O228" s="5">
        <v>0</v>
      </c>
      <c r="P228" s="5">
        <v>0</v>
      </c>
    </row>
    <row r="229" spans="1:16" x14ac:dyDescent="0.2">
      <c r="A229" s="26" t="s">
        <v>1135</v>
      </c>
      <c r="B229" s="27"/>
      <c r="C229" s="28" t="s">
        <v>1134</v>
      </c>
      <c r="D229" s="29"/>
      <c r="E229" s="29"/>
      <c r="F229" s="27"/>
      <c r="G229" s="5">
        <f ca="1">SUMIF('2021'!$A$14:$B$547,Consolidado!A229,'2021'!$Q$14:$Q$547)</f>
        <v>0</v>
      </c>
      <c r="H229" s="5">
        <f ca="1">SUMIF('2021'!$A$14:$B$547,Consolidado!A229,'2021'!$S$14:$S$547)</f>
        <v>166797</v>
      </c>
      <c r="I229" s="5">
        <f ca="1">+SUMIF('2022'!$A$14:$B$517,Consolidado!A229,'2022'!$G$14:$G$517)</f>
        <v>0</v>
      </c>
      <c r="J229" s="5">
        <f ca="1">SUMIF('2022'!$A$14:$B$517,Consolidado!A229,'2022'!$I$14:$I$517)</f>
        <v>0</v>
      </c>
      <c r="K229" s="5"/>
      <c r="L229" s="5">
        <f t="shared" ca="1" si="14"/>
        <v>166797</v>
      </c>
      <c r="M229" s="5">
        <f t="shared" si="12"/>
        <v>0</v>
      </c>
      <c r="N229" s="5">
        <f t="shared" ca="1" si="13"/>
        <v>166797</v>
      </c>
      <c r="O229" s="5">
        <v>0</v>
      </c>
      <c r="P229" s="5">
        <v>0</v>
      </c>
    </row>
    <row r="230" spans="1:16" x14ac:dyDescent="0.2">
      <c r="A230" s="26" t="s">
        <v>299</v>
      </c>
      <c r="B230" s="27"/>
      <c r="C230" s="28" t="s">
        <v>300</v>
      </c>
      <c r="D230" s="29"/>
      <c r="E230" s="29"/>
      <c r="F230" s="27"/>
      <c r="G230" s="5">
        <f ca="1">SUMIF('2021'!$A$14:$B$547,Consolidado!A230,'2021'!$Q$14:$Q$547)</f>
        <v>0</v>
      </c>
      <c r="H230" s="5">
        <f ca="1">SUMIF('2021'!$A$14:$B$547,Consolidado!A230,'2021'!$S$14:$S$547)</f>
        <v>10068561</v>
      </c>
      <c r="I230" s="5">
        <f ca="1">+SUMIF('2022'!$A$14:$B$517,Consolidado!A230,'2022'!$G$14:$G$517)</f>
        <v>63238786</v>
      </c>
      <c r="J230" s="5">
        <f ca="1">SUMIF('2022'!$A$14:$B$517,Consolidado!A230,'2022'!$I$14:$I$517)</f>
        <v>58400851</v>
      </c>
      <c r="K230" s="5">
        <v>0</v>
      </c>
      <c r="L230" s="5">
        <f t="shared" ca="1" si="14"/>
        <v>5230626</v>
      </c>
      <c r="M230" s="5">
        <f t="shared" si="12"/>
        <v>0</v>
      </c>
      <c r="N230" s="5">
        <f t="shared" ca="1" si="13"/>
        <v>5230626</v>
      </c>
      <c r="O230" s="5">
        <v>0</v>
      </c>
      <c r="P230" s="5">
        <v>0</v>
      </c>
    </row>
    <row r="231" spans="1:16" x14ac:dyDescent="0.2">
      <c r="A231" s="26" t="s">
        <v>301</v>
      </c>
      <c r="B231" s="27"/>
      <c r="C231" s="28" t="s">
        <v>302</v>
      </c>
      <c r="D231" s="29"/>
      <c r="E231" s="29"/>
      <c r="F231" s="27"/>
      <c r="G231" s="5">
        <f ca="1">SUMIF('2021'!$A$14:$B$547,Consolidado!A231,'2021'!$Q$14:$Q$547)</f>
        <v>0</v>
      </c>
      <c r="H231" s="5">
        <f ca="1">SUMIF('2021'!$A$14:$B$547,Consolidado!A231,'2021'!$S$14:$S$547)</f>
        <v>2365709</v>
      </c>
      <c r="I231" s="5">
        <f ca="1">+SUMIF('2022'!$A$14:$B$517,Consolidado!A231,'2022'!$G$14:$G$517)</f>
        <v>40102862</v>
      </c>
      <c r="J231" s="5">
        <f ca="1">SUMIF('2022'!$A$14:$B$517,Consolidado!A231,'2022'!$I$14:$I$517)</f>
        <v>39375471</v>
      </c>
      <c r="K231" s="5">
        <v>0</v>
      </c>
      <c r="L231" s="5">
        <f t="shared" ca="1" si="14"/>
        <v>1638318</v>
      </c>
      <c r="M231" s="5">
        <f t="shared" si="12"/>
        <v>0</v>
      </c>
      <c r="N231" s="5">
        <f t="shared" ca="1" si="13"/>
        <v>1638318</v>
      </c>
      <c r="O231" s="5">
        <v>0</v>
      </c>
      <c r="P231" s="5">
        <v>0</v>
      </c>
    </row>
    <row r="232" spans="1:16" x14ac:dyDescent="0.2">
      <c r="A232" s="26" t="s">
        <v>303</v>
      </c>
      <c r="B232" s="27"/>
      <c r="C232" s="28" t="s">
        <v>304</v>
      </c>
      <c r="D232" s="29"/>
      <c r="E232" s="29"/>
      <c r="F232" s="27"/>
      <c r="G232" s="5">
        <f ca="1">SUMIF('2021'!$A$14:$B$547,Consolidado!A232,'2021'!$Q$14:$Q$547)</f>
        <v>0</v>
      </c>
      <c r="H232" s="5">
        <f ca="1">SUMIF('2021'!$A$14:$B$547,Consolidado!A232,'2021'!$S$14:$S$547)</f>
        <v>0</v>
      </c>
      <c r="I232" s="5">
        <f ca="1">+SUMIF('2022'!$A$14:$B$517,Consolidado!A232,'2022'!$G$14:$G$517)</f>
        <v>99698196</v>
      </c>
      <c r="J232" s="5">
        <f ca="1">SUMIF('2022'!$A$14:$B$517,Consolidado!A232,'2022'!$I$14:$I$517)</f>
        <v>99162328</v>
      </c>
      <c r="K232" s="5">
        <f ca="1">+G232+I232-H232-J232</f>
        <v>535868</v>
      </c>
      <c r="L232" s="5"/>
      <c r="M232" s="5">
        <f t="shared" ca="1" si="12"/>
        <v>535868</v>
      </c>
      <c r="N232" s="5">
        <f t="shared" si="13"/>
        <v>0</v>
      </c>
      <c r="O232" s="5"/>
      <c r="P232" s="5"/>
    </row>
    <row r="233" spans="1:16" x14ac:dyDescent="0.2">
      <c r="A233" s="26" t="s">
        <v>305</v>
      </c>
      <c r="B233" s="27"/>
      <c r="C233" s="28" t="s">
        <v>306</v>
      </c>
      <c r="D233" s="29"/>
      <c r="E233" s="29"/>
      <c r="F233" s="27"/>
      <c r="G233" s="5">
        <f ca="1">SUMIF('2021'!$A$14:$B$547,Consolidado!A233,'2021'!$Q$14:$Q$547)</f>
        <v>0</v>
      </c>
      <c r="H233" s="5">
        <f ca="1">SUMIF('2021'!$A$14:$B$547,Consolidado!A233,'2021'!$S$14:$S$547)</f>
        <v>0</v>
      </c>
      <c r="I233" s="5">
        <f ca="1">+SUMIF('2022'!$A$14:$B$517,Consolidado!A233,'2022'!$G$14:$G$517)</f>
        <v>0</v>
      </c>
      <c r="J233" s="5">
        <f ca="1">SUMIF('2022'!$A$14:$B$517,Consolidado!A233,'2022'!$I$14:$I$517)</f>
        <v>242416</v>
      </c>
      <c r="K233" s="5"/>
      <c r="L233" s="5">
        <f t="shared" ca="1" si="14"/>
        <v>242416</v>
      </c>
      <c r="M233" s="5">
        <f t="shared" si="12"/>
        <v>0</v>
      </c>
      <c r="N233" s="5">
        <f t="shared" ca="1" si="13"/>
        <v>242416</v>
      </c>
      <c r="O233" s="5"/>
      <c r="P233" s="5"/>
    </row>
    <row r="234" spans="1:16" x14ac:dyDescent="0.2">
      <c r="A234" s="26" t="s">
        <v>1133</v>
      </c>
      <c r="B234" s="27"/>
      <c r="C234" s="28" t="s">
        <v>1132</v>
      </c>
      <c r="D234" s="29"/>
      <c r="E234" s="29"/>
      <c r="F234" s="27"/>
      <c r="G234" s="5">
        <f ca="1">SUMIF('2021'!$A$14:$B$547,Consolidado!A234,'2021'!$Q$14:$Q$547)</f>
        <v>0</v>
      </c>
      <c r="H234" s="5">
        <f ca="1">SUMIF('2021'!$A$14:$B$547,Consolidado!A234,'2021'!$S$14:$S$547)</f>
        <v>0</v>
      </c>
      <c r="I234" s="5">
        <f ca="1">+SUMIF('2022'!$A$14:$B$517,Consolidado!A234,'2022'!$G$14:$G$517)</f>
        <v>0</v>
      </c>
      <c r="J234" s="5">
        <f ca="1">SUMIF('2022'!$A$14:$B$517,Consolidado!A234,'2022'!$I$14:$I$517)</f>
        <v>0</v>
      </c>
      <c r="K234" s="5">
        <f ca="1">+G234+I234-H234-J234</f>
        <v>0</v>
      </c>
      <c r="L234" s="5">
        <f t="shared" ca="1" si="14"/>
        <v>0</v>
      </c>
      <c r="M234" s="5">
        <f t="shared" ca="1" si="12"/>
        <v>0</v>
      </c>
      <c r="N234" s="5">
        <f t="shared" ca="1" si="13"/>
        <v>0</v>
      </c>
      <c r="O234" s="5">
        <v>0</v>
      </c>
      <c r="P234" s="5">
        <v>0</v>
      </c>
    </row>
    <row r="235" spans="1:16" x14ac:dyDescent="0.2">
      <c r="A235" s="26" t="s">
        <v>307</v>
      </c>
      <c r="B235" s="27"/>
      <c r="C235" s="28" t="s">
        <v>308</v>
      </c>
      <c r="D235" s="29"/>
      <c r="E235" s="29"/>
      <c r="F235" s="27"/>
      <c r="G235" s="5">
        <f ca="1">SUMIF('2021'!$A$14:$B$547,Consolidado!A235,'2021'!$Q$14:$Q$547)</f>
        <v>0</v>
      </c>
      <c r="H235" s="5">
        <f ca="1">SUMIF('2021'!$A$14:$B$547,Consolidado!A235,'2021'!$S$14:$S$547)</f>
        <v>935518</v>
      </c>
      <c r="I235" s="5">
        <f ca="1">+SUMIF('2022'!$A$14:$B$517,Consolidado!A235,'2022'!$G$14:$G$517)</f>
        <v>6477633</v>
      </c>
      <c r="J235" s="5">
        <f ca="1">SUMIF('2022'!$A$14:$B$517,Consolidado!A235,'2022'!$I$14:$I$517)</f>
        <v>6645894</v>
      </c>
      <c r="K235" s="5"/>
      <c r="L235" s="5">
        <f t="shared" ca="1" si="14"/>
        <v>1103779</v>
      </c>
      <c r="M235" s="5">
        <f t="shared" si="12"/>
        <v>0</v>
      </c>
      <c r="N235" s="5">
        <f t="shared" ca="1" si="13"/>
        <v>1103779</v>
      </c>
      <c r="O235" s="5">
        <v>0</v>
      </c>
      <c r="P235" s="5">
        <v>0</v>
      </c>
    </row>
    <row r="236" spans="1:16" x14ac:dyDescent="0.2">
      <c r="A236" s="26" t="s">
        <v>309</v>
      </c>
      <c r="B236" s="27"/>
      <c r="C236" s="28" t="s">
        <v>310</v>
      </c>
      <c r="D236" s="29"/>
      <c r="E236" s="29"/>
      <c r="F236" s="27"/>
      <c r="G236" s="5">
        <f ca="1">SUMIF('2021'!$A$14:$B$547,Consolidado!A236,'2021'!$Q$14:$Q$547)</f>
        <v>5051578</v>
      </c>
      <c r="H236" s="5">
        <f ca="1">SUMIF('2021'!$A$14:$B$547,Consolidado!A236,'2021'!$S$14:$S$547)</f>
        <v>0</v>
      </c>
      <c r="I236" s="5">
        <f ca="1">+SUMIF('2022'!$A$14:$B$517,Consolidado!A236,'2022'!$G$14:$G$517)</f>
        <v>2460591</v>
      </c>
      <c r="J236" s="5">
        <f ca="1">SUMIF('2022'!$A$14:$B$517,Consolidado!A236,'2022'!$I$14:$I$517)</f>
        <v>0</v>
      </c>
      <c r="K236" s="5">
        <f ca="1">+G236+I236-H236-J236</f>
        <v>7512169</v>
      </c>
      <c r="L236" s="5"/>
      <c r="M236" s="5">
        <f t="shared" ca="1" si="12"/>
        <v>7512169</v>
      </c>
      <c r="N236" s="5">
        <f t="shared" si="13"/>
        <v>0</v>
      </c>
      <c r="O236" s="5">
        <v>0</v>
      </c>
      <c r="P236" s="5">
        <v>0</v>
      </c>
    </row>
    <row r="237" spans="1:16" x14ac:dyDescent="0.2">
      <c r="A237" s="26" t="s">
        <v>311</v>
      </c>
      <c r="B237" s="27"/>
      <c r="C237" s="28" t="s">
        <v>312</v>
      </c>
      <c r="D237" s="29"/>
      <c r="E237" s="29"/>
      <c r="F237" s="27"/>
      <c r="G237" s="5">
        <f ca="1">SUMIF('2021'!$A$14:$B$547,Consolidado!A237,'2021'!$Q$14:$Q$547)</f>
        <v>0</v>
      </c>
      <c r="H237" s="5">
        <f ca="1">SUMIF('2021'!$A$14:$B$547,Consolidado!A237,'2021'!$S$14:$S$547)</f>
        <v>492930</v>
      </c>
      <c r="I237" s="5">
        <f ca="1">+SUMIF('2022'!$A$14:$B$517,Consolidado!A237,'2022'!$G$14:$G$517)</f>
        <v>14364926</v>
      </c>
      <c r="J237" s="5">
        <f ca="1">SUMIF('2022'!$A$14:$B$517,Consolidado!A237,'2022'!$I$14:$I$517)</f>
        <v>16538813</v>
      </c>
      <c r="K237" s="5"/>
      <c r="L237" s="5">
        <f t="shared" ca="1" si="14"/>
        <v>2666817</v>
      </c>
      <c r="M237" s="5">
        <f t="shared" si="12"/>
        <v>0</v>
      </c>
      <c r="N237" s="5">
        <f t="shared" ca="1" si="13"/>
        <v>2666817</v>
      </c>
      <c r="O237" s="5">
        <v>0</v>
      </c>
      <c r="P237" s="5">
        <v>0</v>
      </c>
    </row>
    <row r="238" spans="1:16" x14ac:dyDescent="0.2">
      <c r="A238" s="30" t="s">
        <v>1280</v>
      </c>
      <c r="B238" s="31"/>
      <c r="C238" s="28" t="s">
        <v>1294</v>
      </c>
      <c r="D238" s="29"/>
      <c r="E238" s="29"/>
      <c r="F238" s="27"/>
      <c r="G238" s="5">
        <f ca="1">SUMIF('2021'!$A$14:$B$547,Consolidado!A238,'2021'!$Q$14:$Q$547)</f>
        <v>0</v>
      </c>
      <c r="H238" s="5">
        <f ca="1">SUMIF('2021'!$A$14:$B$547,Consolidado!A238,'2021'!$S$14:$S$547)</f>
        <v>0</v>
      </c>
      <c r="I238" s="5">
        <f ca="1">+SUMIF('2022'!$A$14:$B$517,Consolidado!A238,'2022'!$G$14:$G$517)</f>
        <v>0</v>
      </c>
      <c r="J238" s="5">
        <f ca="1">SUMIF('2022'!$A$14:$B$517,Consolidado!A238,'2022'!$I$14:$I$517)</f>
        <v>642942</v>
      </c>
      <c r="K238" s="5"/>
      <c r="L238" s="5">
        <f ca="1">+H238+J238-G238-I238</f>
        <v>642942</v>
      </c>
      <c r="M238" s="5">
        <f>+K238</f>
        <v>0</v>
      </c>
      <c r="N238" s="5">
        <f ca="1">+L238</f>
        <v>642942</v>
      </c>
      <c r="O238" s="5"/>
      <c r="P238" s="5"/>
    </row>
    <row r="239" spans="1:16" x14ac:dyDescent="0.2">
      <c r="A239" s="30" t="s">
        <v>1281</v>
      </c>
      <c r="B239" s="31"/>
      <c r="C239" s="28" t="s">
        <v>1295</v>
      </c>
      <c r="D239" s="29"/>
      <c r="E239" s="29"/>
      <c r="F239" s="27"/>
      <c r="G239" s="5">
        <f ca="1">SUMIF('2021'!$A$14:$B$547,Consolidado!A239,'2021'!$Q$14:$Q$547)</f>
        <v>0</v>
      </c>
      <c r="H239" s="5">
        <f ca="1">SUMIF('2021'!$A$14:$B$547,Consolidado!A239,'2021'!$S$14:$S$547)</f>
        <v>0</v>
      </c>
      <c r="I239" s="5">
        <f ca="1">+SUMIF('2022'!$A$14:$B$517,Consolidado!A239,'2022'!$G$14:$G$517)</f>
        <v>69624</v>
      </c>
      <c r="J239" s="5">
        <f ca="1">SUMIF('2022'!$A$14:$B$517,Consolidado!A239,'2022'!$I$14:$I$517)</f>
        <v>0</v>
      </c>
      <c r="K239" s="5">
        <f ca="1">+G239+I239-H239-J239</f>
        <v>69624</v>
      </c>
      <c r="L239" s="5">
        <v>0</v>
      </c>
      <c r="M239" s="5">
        <f ca="1">+K239</f>
        <v>69624</v>
      </c>
      <c r="N239" s="5">
        <f>+L239</f>
        <v>0</v>
      </c>
      <c r="O239" s="5"/>
      <c r="P239" s="5"/>
    </row>
    <row r="240" spans="1:16" x14ac:dyDescent="0.2">
      <c r="A240" s="26" t="s">
        <v>313</v>
      </c>
      <c r="B240" s="27"/>
      <c r="C240" s="28" t="s">
        <v>314</v>
      </c>
      <c r="D240" s="29"/>
      <c r="E240" s="29"/>
      <c r="F240" s="27"/>
      <c r="G240" s="5">
        <f ca="1">SUMIF('2021'!$A$14:$B$547,Consolidado!A240,'2021'!$Q$14:$Q$547)</f>
        <v>0</v>
      </c>
      <c r="H240" s="5">
        <f ca="1">SUMIF('2021'!$A$14:$B$547,Consolidado!A240,'2021'!$S$14:$S$547)</f>
        <v>48683381</v>
      </c>
      <c r="I240" s="5">
        <f ca="1">+SUMIF('2022'!$A$14:$B$517,Consolidado!A240,'2022'!$G$14:$G$517)</f>
        <v>3314773</v>
      </c>
      <c r="J240" s="5">
        <f ca="1">SUMIF('2022'!$A$14:$B$517,Consolidado!A240,'2022'!$I$14:$I$517)</f>
        <v>0</v>
      </c>
      <c r="K240" s="5"/>
      <c r="L240" s="5">
        <f t="shared" ca="1" si="14"/>
        <v>45368608</v>
      </c>
      <c r="M240" s="5">
        <f t="shared" si="12"/>
        <v>0</v>
      </c>
      <c r="N240" s="5">
        <f t="shared" ca="1" si="13"/>
        <v>45368608</v>
      </c>
      <c r="O240" s="5">
        <v>0</v>
      </c>
      <c r="P240" s="5">
        <v>0</v>
      </c>
    </row>
    <row r="241" spans="1:16" x14ac:dyDescent="0.2">
      <c r="A241" s="26" t="s">
        <v>315</v>
      </c>
      <c r="B241" s="27"/>
      <c r="C241" s="28" t="s">
        <v>316</v>
      </c>
      <c r="D241" s="29"/>
      <c r="E241" s="29"/>
      <c r="F241" s="27"/>
      <c r="G241" s="5">
        <f ca="1">SUMIF('2021'!$A$14:$B$547,Consolidado!A241,'2021'!$Q$14:$Q$547)</f>
        <v>1380000</v>
      </c>
      <c r="H241" s="5">
        <f ca="1">SUMIF('2021'!$A$14:$B$547,Consolidado!A241,'2021'!$S$14:$S$547)</f>
        <v>0</v>
      </c>
      <c r="I241" s="5">
        <f ca="1">+SUMIF('2022'!$A$14:$B$517,Consolidado!A241,'2022'!$G$14:$G$517)</f>
        <v>720000</v>
      </c>
      <c r="J241" s="5">
        <f ca="1">SUMIF('2022'!$A$14:$B$517,Consolidado!A241,'2022'!$I$14:$I$517)</f>
        <v>0</v>
      </c>
      <c r="K241" s="5">
        <f t="shared" ref="K241:K248" ca="1" si="15">+G241+I241-H241-J241</f>
        <v>2100000</v>
      </c>
      <c r="L241" s="5"/>
      <c r="M241" s="5">
        <f t="shared" ca="1" si="12"/>
        <v>2100000</v>
      </c>
      <c r="N241" s="5">
        <f t="shared" si="13"/>
        <v>0</v>
      </c>
      <c r="O241" s="5">
        <v>0</v>
      </c>
      <c r="P241" s="5">
        <v>0</v>
      </c>
    </row>
    <row r="242" spans="1:16" x14ac:dyDescent="0.2">
      <c r="A242" s="26" t="s">
        <v>1131</v>
      </c>
      <c r="B242" s="27"/>
      <c r="C242" s="28" t="s">
        <v>1130</v>
      </c>
      <c r="D242" s="29"/>
      <c r="E242" s="29"/>
      <c r="F242" s="27"/>
      <c r="G242" s="5">
        <f ca="1">SUMIF('2021'!$A$14:$B$547,Consolidado!A242,'2021'!$Q$14:$Q$547)</f>
        <v>0</v>
      </c>
      <c r="H242" s="5">
        <f ca="1">SUMIF('2021'!$A$14:$B$547,Consolidado!A242,'2021'!$S$14:$S$547)</f>
        <v>0</v>
      </c>
      <c r="I242" s="5">
        <f ca="1">+SUMIF('2022'!$A$14:$B$517,Consolidado!A242,'2022'!$G$14:$G$517)</f>
        <v>0</v>
      </c>
      <c r="J242" s="5">
        <f ca="1">SUMIF('2022'!$A$14:$B$517,Consolidado!A242,'2022'!$I$14:$I$517)</f>
        <v>0</v>
      </c>
      <c r="K242" s="5">
        <f t="shared" ca="1" si="15"/>
        <v>0</v>
      </c>
      <c r="L242" s="5">
        <f t="shared" ca="1" si="14"/>
        <v>0</v>
      </c>
      <c r="M242" s="5">
        <f t="shared" ca="1" si="12"/>
        <v>0</v>
      </c>
      <c r="N242" s="5">
        <f t="shared" ca="1" si="13"/>
        <v>0</v>
      </c>
      <c r="O242" s="5">
        <v>0</v>
      </c>
      <c r="P242" s="5">
        <v>0</v>
      </c>
    </row>
    <row r="243" spans="1:16" x14ac:dyDescent="0.2">
      <c r="A243" s="26" t="s">
        <v>317</v>
      </c>
      <c r="B243" s="27"/>
      <c r="C243" s="28" t="s">
        <v>318</v>
      </c>
      <c r="D243" s="29"/>
      <c r="E243" s="29"/>
      <c r="F243" s="27"/>
      <c r="G243" s="5">
        <f ca="1">SUMIF('2021'!$A$14:$B$547,Consolidado!A243,'2021'!$Q$14:$Q$547)</f>
        <v>900000</v>
      </c>
      <c r="H243" s="5">
        <f ca="1">SUMIF('2021'!$A$14:$B$547,Consolidado!A243,'2021'!$S$14:$S$547)</f>
        <v>0</v>
      </c>
      <c r="I243" s="5">
        <f ca="1">+SUMIF('2022'!$A$14:$B$517,Consolidado!A243,'2022'!$G$14:$G$517)</f>
        <v>1680000</v>
      </c>
      <c r="J243" s="5">
        <f ca="1">SUMIF('2022'!$A$14:$B$517,Consolidado!A243,'2022'!$I$14:$I$517)</f>
        <v>0</v>
      </c>
      <c r="K243" s="5">
        <f t="shared" ca="1" si="15"/>
        <v>2580000</v>
      </c>
      <c r="L243" s="5"/>
      <c r="M243" s="5">
        <f t="shared" ca="1" si="12"/>
        <v>2580000</v>
      </c>
      <c r="N243" s="5">
        <f t="shared" si="13"/>
        <v>0</v>
      </c>
      <c r="O243" s="5">
        <v>0</v>
      </c>
      <c r="P243" s="5">
        <v>0</v>
      </c>
    </row>
    <row r="244" spans="1:16" x14ac:dyDescent="0.2">
      <c r="A244" s="26" t="s">
        <v>319</v>
      </c>
      <c r="B244" s="27"/>
      <c r="C244" s="28" t="s">
        <v>320</v>
      </c>
      <c r="D244" s="29"/>
      <c r="E244" s="29"/>
      <c r="F244" s="27"/>
      <c r="G244" s="5">
        <f ca="1">SUMIF('2021'!$A$14:$B$547,Consolidado!A244,'2021'!$Q$14:$Q$547)</f>
        <v>982000</v>
      </c>
      <c r="H244" s="5">
        <f ca="1">SUMIF('2021'!$A$14:$B$547,Consolidado!A244,'2021'!$S$14:$S$547)</f>
        <v>0</v>
      </c>
      <c r="I244" s="5">
        <f ca="1">+SUMIF('2022'!$A$14:$B$517,Consolidado!A244,'2022'!$G$14:$G$517)</f>
        <v>1530000</v>
      </c>
      <c r="J244" s="5">
        <f ca="1">SUMIF('2022'!$A$14:$B$517,Consolidado!A244,'2022'!$I$14:$I$517)</f>
        <v>0</v>
      </c>
      <c r="K244" s="5">
        <f t="shared" ca="1" si="15"/>
        <v>2512000</v>
      </c>
      <c r="L244" s="5"/>
      <c r="M244" s="5">
        <f t="shared" ca="1" si="12"/>
        <v>2512000</v>
      </c>
      <c r="N244" s="5">
        <f t="shared" si="13"/>
        <v>0</v>
      </c>
      <c r="O244" s="5">
        <v>0</v>
      </c>
      <c r="P244" s="5">
        <v>0</v>
      </c>
    </row>
    <row r="245" spans="1:16" x14ac:dyDescent="0.2">
      <c r="A245" s="26" t="s">
        <v>321</v>
      </c>
      <c r="B245" s="27"/>
      <c r="C245" s="28" t="s">
        <v>322</v>
      </c>
      <c r="D245" s="29"/>
      <c r="E245" s="29"/>
      <c r="F245" s="27"/>
      <c r="G245" s="5">
        <f ca="1">SUMIF('2021'!$A$14:$B$547,Consolidado!A245,'2021'!$Q$14:$Q$547)</f>
        <v>52000</v>
      </c>
      <c r="H245" s="5">
        <f ca="1">SUMIF('2021'!$A$14:$B$547,Consolidado!A245,'2021'!$S$14:$S$547)</f>
        <v>0</v>
      </c>
      <c r="I245" s="5">
        <f ca="1">+SUMIF('2022'!$A$14:$B$517,Consolidado!A245,'2022'!$G$14:$G$517)</f>
        <v>125000</v>
      </c>
      <c r="J245" s="5">
        <f ca="1">SUMIF('2022'!$A$14:$B$517,Consolidado!A245,'2022'!$I$14:$I$517)</f>
        <v>0</v>
      </c>
      <c r="K245" s="5">
        <f t="shared" ca="1" si="15"/>
        <v>177000</v>
      </c>
      <c r="L245" s="5"/>
      <c r="M245" s="5">
        <f t="shared" ca="1" si="12"/>
        <v>177000</v>
      </c>
      <c r="N245" s="5">
        <f t="shared" si="13"/>
        <v>0</v>
      </c>
      <c r="O245" s="5">
        <v>0</v>
      </c>
      <c r="P245" s="5">
        <v>0</v>
      </c>
    </row>
    <row r="246" spans="1:16" x14ac:dyDescent="0.2">
      <c r="A246" s="26" t="s">
        <v>323</v>
      </c>
      <c r="B246" s="27"/>
      <c r="C246" s="28" t="s">
        <v>324</v>
      </c>
      <c r="D246" s="29"/>
      <c r="E246" s="29"/>
      <c r="F246" s="27"/>
      <c r="G246" s="5">
        <f ca="1">SUMIF('2021'!$A$14:$B$547,Consolidado!A246,'2021'!$Q$14:$Q$547)</f>
        <v>832201</v>
      </c>
      <c r="H246" s="5">
        <f ca="1">SUMIF('2021'!$A$14:$B$547,Consolidado!A246,'2021'!$S$14:$S$547)</f>
        <v>0</v>
      </c>
      <c r="I246" s="5">
        <f ca="1">+SUMIF('2022'!$A$14:$B$517,Consolidado!A246,'2022'!$G$14:$G$517)</f>
        <v>1825753</v>
      </c>
      <c r="J246" s="5">
        <f ca="1">SUMIF('2022'!$A$14:$B$517,Consolidado!A246,'2022'!$I$14:$I$517)</f>
        <v>0</v>
      </c>
      <c r="K246" s="5">
        <f t="shared" ca="1" si="15"/>
        <v>2657954</v>
      </c>
      <c r="L246" s="5"/>
      <c r="M246" s="5">
        <f t="shared" ca="1" si="12"/>
        <v>2657954</v>
      </c>
      <c r="N246" s="5">
        <f t="shared" si="13"/>
        <v>0</v>
      </c>
      <c r="O246" s="5">
        <v>0</v>
      </c>
      <c r="P246" s="5">
        <v>0</v>
      </c>
    </row>
    <row r="247" spans="1:16" x14ac:dyDescent="0.2">
      <c r="A247" s="26" t="s">
        <v>325</v>
      </c>
      <c r="B247" s="27"/>
      <c r="C247" s="28" t="s">
        <v>326</v>
      </c>
      <c r="D247" s="29"/>
      <c r="E247" s="29"/>
      <c r="F247" s="27"/>
      <c r="G247" s="5">
        <f ca="1">SUMIF('2021'!$A$14:$B$547,Consolidado!A247,'2021'!$Q$14:$Q$547)</f>
        <v>256492476</v>
      </c>
      <c r="H247" s="5">
        <f ca="1">SUMIF('2021'!$A$14:$B$547,Consolidado!A247,'2021'!$S$14:$S$547)</f>
        <v>0</v>
      </c>
      <c r="I247" s="5">
        <f ca="1">+SUMIF('2022'!$A$14:$B$517,Consolidado!A247,'2022'!$G$14:$G$517)</f>
        <v>40121988</v>
      </c>
      <c r="J247" s="5">
        <f ca="1">SUMIF('2022'!$A$14:$B$517,Consolidado!A247,'2022'!$I$14:$I$517)</f>
        <v>50170398</v>
      </c>
      <c r="K247" s="5">
        <f t="shared" ca="1" si="15"/>
        <v>246444066</v>
      </c>
      <c r="L247" s="5"/>
      <c r="M247" s="5">
        <f t="shared" ca="1" si="12"/>
        <v>246444066</v>
      </c>
      <c r="N247" s="5">
        <f t="shared" si="13"/>
        <v>0</v>
      </c>
      <c r="O247" s="5">
        <v>0</v>
      </c>
      <c r="P247" s="5">
        <v>0</v>
      </c>
    </row>
    <row r="248" spans="1:16" x14ac:dyDescent="0.2">
      <c r="A248" s="26" t="s">
        <v>327</v>
      </c>
      <c r="B248" s="27"/>
      <c r="C248" s="28" t="s">
        <v>328</v>
      </c>
      <c r="D248" s="29"/>
      <c r="E248" s="29"/>
      <c r="F248" s="27"/>
      <c r="G248" s="5">
        <f ca="1">SUMIF('2021'!$A$14:$B$547,Consolidado!A248,'2021'!$Q$14:$Q$547)</f>
        <v>20000</v>
      </c>
      <c r="H248" s="5">
        <f ca="1">SUMIF('2021'!$A$14:$B$547,Consolidado!A248,'2021'!$S$14:$S$547)</f>
        <v>0</v>
      </c>
      <c r="I248" s="5">
        <f ca="1">+SUMIF('2022'!$A$14:$B$517,Consolidado!A248,'2022'!$G$14:$G$517)</f>
        <v>30000</v>
      </c>
      <c r="J248" s="5">
        <f ca="1">SUMIF('2022'!$A$14:$B$517,Consolidado!A248,'2022'!$I$14:$I$517)</f>
        <v>0</v>
      </c>
      <c r="K248" s="5">
        <f t="shared" ca="1" si="15"/>
        <v>50000</v>
      </c>
      <c r="L248" s="5"/>
      <c r="M248" s="5">
        <f t="shared" ca="1" si="12"/>
        <v>50000</v>
      </c>
      <c r="N248" s="5">
        <f t="shared" si="13"/>
        <v>0</v>
      </c>
      <c r="O248" s="5">
        <v>0</v>
      </c>
      <c r="P248" s="5">
        <v>0</v>
      </c>
    </row>
    <row r="249" spans="1:16" x14ac:dyDescent="0.2">
      <c r="A249" s="26" t="s">
        <v>329</v>
      </c>
      <c r="B249" s="27"/>
      <c r="C249" s="28" t="s">
        <v>330</v>
      </c>
      <c r="D249" s="29"/>
      <c r="E249" s="29"/>
      <c r="F249" s="27"/>
      <c r="G249" s="5">
        <f ca="1">SUMIF('2021'!$A$14:$B$547,Consolidado!A249,'2021'!$Q$14:$Q$547)</f>
        <v>0</v>
      </c>
      <c r="H249" s="5">
        <f ca="1">SUMIF('2021'!$A$14:$B$547,Consolidado!A249,'2021'!$S$14:$S$547)</f>
        <v>1812070</v>
      </c>
      <c r="I249" s="5">
        <f ca="1">+SUMIF('2022'!$A$14:$B$517,Consolidado!A249,'2022'!$G$14:$G$517)</f>
        <v>4389610</v>
      </c>
      <c r="J249" s="5">
        <f ca="1">SUMIF('2022'!$A$14:$B$517,Consolidado!A249,'2022'!$I$14:$I$517)</f>
        <v>5244880</v>
      </c>
      <c r="K249" s="5"/>
      <c r="L249" s="5">
        <f t="shared" ca="1" si="14"/>
        <v>2667340</v>
      </c>
      <c r="M249" s="5">
        <f t="shared" si="12"/>
        <v>0</v>
      </c>
      <c r="N249" s="5">
        <f t="shared" ca="1" si="13"/>
        <v>2667340</v>
      </c>
      <c r="O249" s="5">
        <v>0</v>
      </c>
      <c r="P249" s="5">
        <v>0</v>
      </c>
    </row>
    <row r="250" spans="1:16" x14ac:dyDescent="0.2">
      <c r="A250" s="26" t="s">
        <v>331</v>
      </c>
      <c r="B250" s="27"/>
      <c r="C250" s="28" t="s">
        <v>332</v>
      </c>
      <c r="D250" s="29"/>
      <c r="E250" s="29"/>
      <c r="F250" s="27"/>
      <c r="G250" s="5">
        <f ca="1">SUMIF('2021'!$A$14:$B$547,Consolidado!A250,'2021'!$Q$14:$Q$547)</f>
        <v>0</v>
      </c>
      <c r="H250" s="5">
        <f ca="1">SUMIF('2021'!$A$14:$B$547,Consolidado!A250,'2021'!$S$14:$S$547)</f>
        <v>0</v>
      </c>
      <c r="I250" s="5">
        <f ca="1">+SUMIF('2022'!$A$14:$B$517,Consolidado!A250,'2022'!$G$14:$G$517)</f>
        <v>1068600</v>
      </c>
      <c r="J250" s="5">
        <f ca="1">SUMIF('2022'!$A$14:$B$517,Consolidado!A250,'2022'!$I$14:$I$517)</f>
        <v>1131000</v>
      </c>
      <c r="K250" s="5">
        <v>0</v>
      </c>
      <c r="L250" s="5">
        <f t="shared" ca="1" si="14"/>
        <v>62400</v>
      </c>
      <c r="M250" s="5">
        <f t="shared" si="12"/>
        <v>0</v>
      </c>
      <c r="N250" s="5">
        <f t="shared" ca="1" si="13"/>
        <v>62400</v>
      </c>
      <c r="O250" s="5"/>
      <c r="P250" s="5"/>
    </row>
    <row r="251" spans="1:16" x14ac:dyDescent="0.2">
      <c r="A251" s="26" t="s">
        <v>333</v>
      </c>
      <c r="B251" s="27"/>
      <c r="C251" s="28" t="s">
        <v>334</v>
      </c>
      <c r="D251" s="29"/>
      <c r="E251" s="29"/>
      <c r="F251" s="27"/>
      <c r="G251" s="5">
        <f ca="1">SUMIF('2021'!$A$14:$B$547,Consolidado!A251,'2021'!$Q$14:$Q$547)</f>
        <v>0</v>
      </c>
      <c r="H251" s="5">
        <f ca="1">SUMIF('2021'!$A$14:$B$547,Consolidado!A251,'2021'!$S$14:$S$547)</f>
        <v>51356248</v>
      </c>
      <c r="I251" s="5">
        <f ca="1">+SUMIF('2022'!$A$14:$B$517,Consolidado!A251,'2022'!$G$14:$G$517)</f>
        <v>5715670</v>
      </c>
      <c r="J251" s="5">
        <f ca="1">SUMIF('2022'!$A$14:$B$517,Consolidado!A251,'2022'!$I$14:$I$517)</f>
        <v>68513440</v>
      </c>
      <c r="K251" s="5"/>
      <c r="L251" s="5">
        <f t="shared" ca="1" si="14"/>
        <v>114154018</v>
      </c>
      <c r="M251" s="5">
        <f t="shared" si="12"/>
        <v>0</v>
      </c>
      <c r="N251" s="5">
        <f t="shared" ca="1" si="13"/>
        <v>114154018</v>
      </c>
      <c r="O251" s="5">
        <v>0</v>
      </c>
      <c r="P251" s="5">
        <v>0</v>
      </c>
    </row>
    <row r="252" spans="1:16" x14ac:dyDescent="0.2">
      <c r="A252" s="26" t="s">
        <v>335</v>
      </c>
      <c r="B252" s="27"/>
      <c r="C252" s="28" t="s">
        <v>336</v>
      </c>
      <c r="D252" s="29"/>
      <c r="E252" s="29"/>
      <c r="F252" s="27"/>
      <c r="G252" s="5">
        <f ca="1">SUMIF('2021'!$A$14:$B$547,Consolidado!A252,'2021'!$Q$14:$Q$547)</f>
        <v>23991406</v>
      </c>
      <c r="H252" s="5">
        <f ca="1">SUMIF('2021'!$A$14:$B$547,Consolidado!A252,'2021'!$S$14:$S$547)</f>
        <v>0</v>
      </c>
      <c r="I252" s="5">
        <f ca="1">+SUMIF('2022'!$A$14:$B$517,Consolidado!A252,'2022'!$G$14:$G$517)</f>
        <v>9817350</v>
      </c>
      <c r="J252" s="5">
        <f ca="1">SUMIF('2022'!$A$14:$B$517,Consolidado!A252,'2022'!$I$14:$I$517)</f>
        <v>8476591</v>
      </c>
      <c r="K252" s="5">
        <f ca="1">+G252+I252-H252-J252</f>
        <v>25332165</v>
      </c>
      <c r="L252" s="5"/>
      <c r="M252" s="5">
        <f t="shared" ca="1" si="12"/>
        <v>25332165</v>
      </c>
      <c r="N252" s="5">
        <f t="shared" si="13"/>
        <v>0</v>
      </c>
      <c r="O252" s="5">
        <v>0</v>
      </c>
      <c r="P252" s="5">
        <v>0</v>
      </c>
    </row>
    <row r="253" spans="1:16" x14ac:dyDescent="0.2">
      <c r="A253" s="26" t="s">
        <v>337</v>
      </c>
      <c r="B253" s="27"/>
      <c r="C253" s="28" t="s">
        <v>338</v>
      </c>
      <c r="D253" s="29"/>
      <c r="E253" s="29"/>
      <c r="F253" s="27"/>
      <c r="G253" s="5">
        <f ca="1">SUMIF('2021'!$A$14:$B$547,Consolidado!A253,'2021'!$Q$14:$Q$547)</f>
        <v>0</v>
      </c>
      <c r="H253" s="5">
        <f ca="1">SUMIF('2021'!$A$14:$B$547,Consolidado!A253,'2021'!$S$14:$S$547)</f>
        <v>1697328</v>
      </c>
      <c r="I253" s="5">
        <f ca="1">+SUMIF('2022'!$A$14:$B$517,Consolidado!A253,'2022'!$G$14:$G$517)</f>
        <v>8401636</v>
      </c>
      <c r="J253" s="5">
        <f ca="1">SUMIF('2022'!$A$14:$B$517,Consolidado!A253,'2022'!$I$14:$I$517)</f>
        <v>8234538</v>
      </c>
      <c r="K253" s="5"/>
      <c r="L253" s="5">
        <f t="shared" ca="1" si="14"/>
        <v>1530230</v>
      </c>
      <c r="M253" s="5">
        <f t="shared" si="12"/>
        <v>0</v>
      </c>
      <c r="N253" s="5">
        <f t="shared" ca="1" si="13"/>
        <v>1530230</v>
      </c>
      <c r="O253" s="5">
        <v>0</v>
      </c>
      <c r="P253" s="5">
        <v>0</v>
      </c>
    </row>
    <row r="254" spans="1:16" x14ac:dyDescent="0.2">
      <c r="A254" s="26" t="s">
        <v>1129</v>
      </c>
      <c r="B254" s="27"/>
      <c r="C254" s="28" t="s">
        <v>1128</v>
      </c>
      <c r="D254" s="29"/>
      <c r="E254" s="29"/>
      <c r="F254" s="27"/>
      <c r="G254" s="5">
        <f ca="1">SUMIF('2021'!$A$14:$B$547,Consolidado!A254,'2021'!$Q$14:$Q$547)</f>
        <v>0</v>
      </c>
      <c r="H254" s="5">
        <f ca="1">SUMIF('2021'!$A$14:$B$547,Consolidado!A254,'2021'!$S$14:$S$547)</f>
        <v>512471537</v>
      </c>
      <c r="I254" s="5">
        <f ca="1">+SUMIF('2022'!$A$14:$B$517,Consolidado!A254,'2022'!$G$14:$G$517)</f>
        <v>0</v>
      </c>
      <c r="J254" s="5">
        <f ca="1">SUMIF('2022'!$A$14:$B$517,Consolidado!A254,'2022'!$I$14:$I$517)</f>
        <v>0</v>
      </c>
      <c r="K254" s="5"/>
      <c r="L254" s="5">
        <f t="shared" ca="1" si="14"/>
        <v>512471537</v>
      </c>
      <c r="M254" s="5">
        <f t="shared" si="12"/>
        <v>0</v>
      </c>
      <c r="N254" s="5">
        <f t="shared" ca="1" si="13"/>
        <v>512471537</v>
      </c>
      <c r="O254" s="5">
        <v>0</v>
      </c>
      <c r="P254" s="5">
        <v>0</v>
      </c>
    </row>
    <row r="255" spans="1:16" x14ac:dyDescent="0.2">
      <c r="A255" s="26" t="s">
        <v>1127</v>
      </c>
      <c r="B255" s="27"/>
      <c r="C255" s="28" t="s">
        <v>1126</v>
      </c>
      <c r="D255" s="29"/>
      <c r="E255" s="29"/>
      <c r="F255" s="27"/>
      <c r="G255" s="5">
        <f ca="1">SUMIF('2021'!$A$14:$B$547,Consolidado!A255,'2021'!$Q$14:$Q$547)</f>
        <v>0</v>
      </c>
      <c r="H255" s="5">
        <f ca="1">SUMIF('2021'!$A$14:$B$547,Consolidado!A255,'2021'!$S$14:$S$547)</f>
        <v>36913292</v>
      </c>
      <c r="I255" s="5">
        <f ca="1">+SUMIF('2022'!$A$14:$B$517,Consolidado!A255,'2022'!$G$14:$G$517)</f>
        <v>0</v>
      </c>
      <c r="J255" s="5">
        <f ca="1">SUMIF('2022'!$A$14:$B$517,Consolidado!A255,'2022'!$I$14:$I$517)</f>
        <v>0</v>
      </c>
      <c r="K255" s="5"/>
      <c r="L255" s="5">
        <f t="shared" ca="1" si="14"/>
        <v>36913292</v>
      </c>
      <c r="M255" s="5">
        <f t="shared" si="12"/>
        <v>0</v>
      </c>
      <c r="N255" s="5">
        <f t="shared" ca="1" si="13"/>
        <v>36913292</v>
      </c>
      <c r="O255" s="5">
        <v>0</v>
      </c>
      <c r="P255" s="5">
        <v>0</v>
      </c>
    </row>
    <row r="256" spans="1:16" x14ac:dyDescent="0.2">
      <c r="A256" s="26" t="s">
        <v>1125</v>
      </c>
      <c r="B256" s="27"/>
      <c r="C256" s="28" t="s">
        <v>1124</v>
      </c>
      <c r="D256" s="29"/>
      <c r="E256" s="29"/>
      <c r="F256" s="27"/>
      <c r="G256" s="5">
        <f ca="1">SUMIF('2021'!$A$14:$B$547,Consolidado!A256,'2021'!$Q$14:$Q$547)</f>
        <v>0</v>
      </c>
      <c r="H256" s="5">
        <f ca="1">SUMIF('2021'!$A$14:$B$547,Consolidado!A256,'2021'!$S$14:$S$547)</f>
        <v>690000</v>
      </c>
      <c r="I256" s="5">
        <f ca="1">+SUMIF('2022'!$A$14:$B$517,Consolidado!A256,'2022'!$G$14:$G$517)</f>
        <v>0</v>
      </c>
      <c r="J256" s="5">
        <f ca="1">SUMIF('2022'!$A$14:$B$517,Consolidado!A256,'2022'!$I$14:$I$517)</f>
        <v>0</v>
      </c>
      <c r="K256" s="5"/>
      <c r="L256" s="5">
        <f t="shared" ca="1" si="14"/>
        <v>690000</v>
      </c>
      <c r="M256" s="5">
        <f t="shared" si="12"/>
        <v>0</v>
      </c>
      <c r="N256" s="5">
        <f t="shared" ca="1" si="13"/>
        <v>690000</v>
      </c>
      <c r="O256" s="5">
        <v>0</v>
      </c>
      <c r="P256" s="5">
        <v>0</v>
      </c>
    </row>
    <row r="257" spans="1:16" x14ac:dyDescent="0.2">
      <c r="A257" s="26" t="s">
        <v>1123</v>
      </c>
      <c r="B257" s="27"/>
      <c r="C257" s="28" t="s">
        <v>1122</v>
      </c>
      <c r="D257" s="29"/>
      <c r="E257" s="29"/>
      <c r="F257" s="27"/>
      <c r="G257" s="5">
        <f ca="1">SUMIF('2021'!$A$14:$B$547,Consolidado!A257,'2021'!$Q$14:$Q$547)</f>
        <v>0</v>
      </c>
      <c r="H257" s="5">
        <f ca="1">SUMIF('2021'!$A$14:$B$547,Consolidado!A257,'2021'!$S$14:$S$547)</f>
        <v>1526537</v>
      </c>
      <c r="I257" s="5">
        <f ca="1">+SUMIF('2022'!$A$14:$B$517,Consolidado!A257,'2022'!$G$14:$G$517)</f>
        <v>0</v>
      </c>
      <c r="J257" s="5">
        <f ca="1">SUMIF('2022'!$A$14:$B$517,Consolidado!A257,'2022'!$I$14:$I$517)</f>
        <v>0</v>
      </c>
      <c r="K257" s="5"/>
      <c r="L257" s="5">
        <f t="shared" ca="1" si="14"/>
        <v>1526537</v>
      </c>
      <c r="M257" s="5">
        <f t="shared" si="12"/>
        <v>0</v>
      </c>
      <c r="N257" s="5">
        <f t="shared" ca="1" si="13"/>
        <v>1526537</v>
      </c>
      <c r="O257" s="5">
        <v>0</v>
      </c>
      <c r="P257" s="5">
        <v>0</v>
      </c>
    </row>
    <row r="258" spans="1:16" x14ac:dyDescent="0.2">
      <c r="A258" s="26" t="s">
        <v>1121</v>
      </c>
      <c r="B258" s="27"/>
      <c r="C258" s="28" t="s">
        <v>1120</v>
      </c>
      <c r="D258" s="29"/>
      <c r="E258" s="29"/>
      <c r="F258" s="27"/>
      <c r="G258" s="5">
        <f ca="1">SUMIF('2021'!$A$14:$B$547,Consolidado!A258,'2021'!$Q$14:$Q$547)</f>
        <v>0</v>
      </c>
      <c r="H258" s="5">
        <f ca="1">SUMIF('2021'!$A$14:$B$547,Consolidado!A258,'2021'!$S$14:$S$547)</f>
        <v>12543602</v>
      </c>
      <c r="I258" s="5">
        <f ca="1">+SUMIF('2022'!$A$14:$B$517,Consolidado!A258,'2022'!$G$14:$G$517)</f>
        <v>0</v>
      </c>
      <c r="J258" s="5">
        <f ca="1">SUMIF('2022'!$A$14:$B$517,Consolidado!A258,'2022'!$I$14:$I$517)</f>
        <v>0</v>
      </c>
      <c r="K258" s="5"/>
      <c r="L258" s="5">
        <f t="shared" ca="1" si="14"/>
        <v>12543602</v>
      </c>
      <c r="M258" s="5">
        <f t="shared" si="12"/>
        <v>0</v>
      </c>
      <c r="N258" s="5">
        <f t="shared" ca="1" si="13"/>
        <v>12543602</v>
      </c>
      <c r="O258" s="5">
        <v>0</v>
      </c>
      <c r="P258" s="5">
        <v>0</v>
      </c>
    </row>
    <row r="259" spans="1:16" x14ac:dyDescent="0.2">
      <c r="A259" s="26" t="s">
        <v>1119</v>
      </c>
      <c r="B259" s="27"/>
      <c r="C259" s="28" t="s">
        <v>1118</v>
      </c>
      <c r="D259" s="29"/>
      <c r="E259" s="29"/>
      <c r="F259" s="27"/>
      <c r="G259" s="5">
        <f ca="1">SUMIF('2021'!$A$14:$B$547,Consolidado!A259,'2021'!$Q$14:$Q$547)</f>
        <v>0</v>
      </c>
      <c r="H259" s="5">
        <f ca="1">SUMIF('2021'!$A$14:$B$547,Consolidado!A259,'2021'!$S$14:$S$547)</f>
        <v>32593199</v>
      </c>
      <c r="I259" s="5">
        <f ca="1">+SUMIF('2022'!$A$14:$B$517,Consolidado!A259,'2022'!$G$14:$G$517)</f>
        <v>0</v>
      </c>
      <c r="J259" s="5">
        <f ca="1">SUMIF('2022'!$A$14:$B$517,Consolidado!A259,'2022'!$I$14:$I$517)</f>
        <v>0</v>
      </c>
      <c r="K259" s="5"/>
      <c r="L259" s="5">
        <f t="shared" ca="1" si="14"/>
        <v>32593199</v>
      </c>
      <c r="M259" s="5">
        <f t="shared" si="12"/>
        <v>0</v>
      </c>
      <c r="N259" s="5">
        <f t="shared" ca="1" si="13"/>
        <v>32593199</v>
      </c>
      <c r="O259" s="5">
        <v>0</v>
      </c>
      <c r="P259" s="5">
        <v>0</v>
      </c>
    </row>
    <row r="260" spans="1:16" x14ac:dyDescent="0.2">
      <c r="A260" s="26" t="s">
        <v>1117</v>
      </c>
      <c r="B260" s="27"/>
      <c r="C260" s="28" t="s">
        <v>1116</v>
      </c>
      <c r="D260" s="29"/>
      <c r="E260" s="29"/>
      <c r="F260" s="27"/>
      <c r="G260" s="5">
        <f ca="1">SUMIF('2021'!$A$14:$B$547,Consolidado!A260,'2021'!$Q$14:$Q$547)</f>
        <v>0</v>
      </c>
      <c r="H260" s="5">
        <f ca="1">SUMIF('2021'!$A$14:$B$547,Consolidado!A260,'2021'!$S$14:$S$547)</f>
        <v>62975</v>
      </c>
      <c r="I260" s="5">
        <f ca="1">+SUMIF('2022'!$A$14:$B$517,Consolidado!A260,'2022'!$G$14:$G$517)</f>
        <v>0</v>
      </c>
      <c r="J260" s="5">
        <f ca="1">SUMIF('2022'!$A$14:$B$517,Consolidado!A260,'2022'!$I$14:$I$517)</f>
        <v>0</v>
      </c>
      <c r="K260" s="5"/>
      <c r="L260" s="5">
        <f t="shared" ca="1" si="14"/>
        <v>62975</v>
      </c>
      <c r="M260" s="5">
        <f t="shared" si="12"/>
        <v>0</v>
      </c>
      <c r="N260" s="5">
        <f t="shared" ca="1" si="13"/>
        <v>62975</v>
      </c>
      <c r="O260" s="5">
        <v>0</v>
      </c>
      <c r="P260" s="5">
        <v>0</v>
      </c>
    </row>
    <row r="261" spans="1:16" x14ac:dyDescent="0.2">
      <c r="A261" s="26" t="s">
        <v>1115</v>
      </c>
      <c r="B261" s="27"/>
      <c r="C261" s="28" t="s">
        <v>1114</v>
      </c>
      <c r="D261" s="29"/>
      <c r="E261" s="29"/>
      <c r="F261" s="27"/>
      <c r="G261" s="5">
        <f ca="1">SUMIF('2021'!$A$14:$B$547,Consolidado!A261,'2021'!$Q$14:$Q$547)</f>
        <v>0</v>
      </c>
      <c r="H261" s="5">
        <f ca="1">SUMIF('2021'!$A$14:$B$547,Consolidado!A261,'2021'!$S$14:$S$547)</f>
        <v>81000</v>
      </c>
      <c r="I261" s="5">
        <f ca="1">+SUMIF('2022'!$A$14:$B$517,Consolidado!A261,'2022'!$G$14:$G$517)</f>
        <v>0</v>
      </c>
      <c r="J261" s="5">
        <f ca="1">SUMIF('2022'!$A$14:$B$517,Consolidado!A261,'2022'!$I$14:$I$517)</f>
        <v>0</v>
      </c>
      <c r="K261" s="5"/>
      <c r="L261" s="5">
        <f t="shared" ca="1" si="14"/>
        <v>81000</v>
      </c>
      <c r="M261" s="5">
        <f t="shared" si="12"/>
        <v>0</v>
      </c>
      <c r="N261" s="5">
        <f t="shared" ca="1" si="13"/>
        <v>81000</v>
      </c>
      <c r="O261" s="5">
        <v>0</v>
      </c>
      <c r="P261" s="5">
        <v>0</v>
      </c>
    </row>
    <row r="262" spans="1:16" x14ac:dyDescent="0.2">
      <c r="A262" s="26" t="s">
        <v>1113</v>
      </c>
      <c r="B262" s="27"/>
      <c r="C262" s="28" t="s">
        <v>1112</v>
      </c>
      <c r="D262" s="29"/>
      <c r="E262" s="29"/>
      <c r="F262" s="27"/>
      <c r="G262" s="5">
        <f ca="1">SUMIF('2021'!$A$14:$B$547,Consolidado!A262,'2021'!$Q$14:$Q$547)</f>
        <v>0</v>
      </c>
      <c r="H262" s="5">
        <f ca="1">SUMIF('2021'!$A$14:$B$547,Consolidado!A262,'2021'!$S$14:$S$547)</f>
        <v>390069</v>
      </c>
      <c r="I262" s="5">
        <f ca="1">+SUMIF('2022'!$A$14:$B$517,Consolidado!A262,'2022'!$G$14:$G$517)</f>
        <v>0</v>
      </c>
      <c r="J262" s="5">
        <f ca="1">SUMIF('2022'!$A$14:$B$517,Consolidado!A262,'2022'!$I$14:$I$517)</f>
        <v>0</v>
      </c>
      <c r="K262" s="5"/>
      <c r="L262" s="5">
        <f t="shared" ca="1" si="14"/>
        <v>390069</v>
      </c>
      <c r="M262" s="5">
        <f t="shared" si="12"/>
        <v>0</v>
      </c>
      <c r="N262" s="5">
        <f t="shared" ca="1" si="13"/>
        <v>390069</v>
      </c>
      <c r="O262" s="5">
        <v>0</v>
      </c>
      <c r="P262" s="5">
        <v>0</v>
      </c>
    </row>
    <row r="263" spans="1:16" x14ac:dyDescent="0.2">
      <c r="A263" s="26" t="s">
        <v>1111</v>
      </c>
      <c r="B263" s="27"/>
      <c r="C263" s="28" t="s">
        <v>1110</v>
      </c>
      <c r="D263" s="29"/>
      <c r="E263" s="29"/>
      <c r="F263" s="27"/>
      <c r="G263" s="5">
        <f ca="1">SUMIF('2021'!$A$14:$B$547,Consolidado!A263,'2021'!$Q$14:$Q$547)</f>
        <v>0</v>
      </c>
      <c r="H263" s="5">
        <f ca="1">SUMIF('2021'!$A$14:$B$547,Consolidado!A263,'2021'!$S$14:$S$547)</f>
        <v>1500000</v>
      </c>
      <c r="I263" s="5">
        <f ca="1">+SUMIF('2022'!$A$14:$B$517,Consolidado!A263,'2022'!$G$14:$G$517)</f>
        <v>0</v>
      </c>
      <c r="J263" s="5">
        <f ca="1">SUMIF('2022'!$A$14:$B$517,Consolidado!A263,'2022'!$I$14:$I$517)</f>
        <v>0</v>
      </c>
      <c r="K263" s="5"/>
      <c r="L263" s="5">
        <f t="shared" ca="1" si="14"/>
        <v>1500000</v>
      </c>
      <c r="M263" s="5">
        <f t="shared" si="12"/>
        <v>0</v>
      </c>
      <c r="N263" s="5">
        <f t="shared" ca="1" si="13"/>
        <v>1500000</v>
      </c>
      <c r="O263" s="5">
        <v>0</v>
      </c>
      <c r="P263" s="5">
        <v>0</v>
      </c>
    </row>
    <row r="264" spans="1:16" x14ac:dyDescent="0.2">
      <c r="A264" s="26" t="s">
        <v>1109</v>
      </c>
      <c r="B264" s="27"/>
      <c r="C264" s="28" t="s">
        <v>1108</v>
      </c>
      <c r="D264" s="29"/>
      <c r="E264" s="29"/>
      <c r="F264" s="27"/>
      <c r="G264" s="5">
        <f ca="1">SUMIF('2021'!$A$14:$B$547,Consolidado!A264,'2021'!$Q$14:$Q$547)</f>
        <v>0</v>
      </c>
      <c r="H264" s="5">
        <f ca="1">SUMIF('2021'!$A$14:$B$547,Consolidado!A264,'2021'!$S$14:$S$547)</f>
        <v>17600</v>
      </c>
      <c r="I264" s="5">
        <f ca="1">+SUMIF('2022'!$A$14:$B$517,Consolidado!A264,'2022'!$G$14:$G$517)</f>
        <v>0</v>
      </c>
      <c r="J264" s="5">
        <f ca="1">SUMIF('2022'!$A$14:$B$517,Consolidado!A264,'2022'!$I$14:$I$517)</f>
        <v>0</v>
      </c>
      <c r="K264" s="5"/>
      <c r="L264" s="5">
        <f t="shared" ca="1" si="14"/>
        <v>17600</v>
      </c>
      <c r="M264" s="5">
        <f t="shared" si="12"/>
        <v>0</v>
      </c>
      <c r="N264" s="5">
        <f t="shared" ca="1" si="13"/>
        <v>17600</v>
      </c>
      <c r="O264" s="5">
        <v>0</v>
      </c>
      <c r="P264" s="5">
        <v>0</v>
      </c>
    </row>
    <row r="265" spans="1:16" x14ac:dyDescent="0.2">
      <c r="A265" s="26" t="s">
        <v>1107</v>
      </c>
      <c r="B265" s="27"/>
      <c r="C265" s="28" t="s">
        <v>1106</v>
      </c>
      <c r="D265" s="29"/>
      <c r="E265" s="29"/>
      <c r="F265" s="27"/>
      <c r="G265" s="5">
        <f ca="1">SUMIF('2021'!$A$14:$B$547,Consolidado!A265,'2021'!$Q$14:$Q$547)</f>
        <v>0</v>
      </c>
      <c r="H265" s="5">
        <f ca="1">SUMIF('2021'!$A$14:$B$547,Consolidado!A265,'2021'!$S$14:$S$547)</f>
        <v>238125</v>
      </c>
      <c r="I265" s="5">
        <f ca="1">+SUMIF('2022'!$A$14:$B$517,Consolidado!A265,'2022'!$G$14:$G$517)</f>
        <v>0</v>
      </c>
      <c r="J265" s="5">
        <f ca="1">SUMIF('2022'!$A$14:$B$517,Consolidado!A265,'2022'!$I$14:$I$517)</f>
        <v>0</v>
      </c>
      <c r="K265" s="5"/>
      <c r="L265" s="5">
        <f t="shared" ca="1" si="14"/>
        <v>238125</v>
      </c>
      <c r="M265" s="5">
        <f t="shared" si="12"/>
        <v>0</v>
      </c>
      <c r="N265" s="5">
        <f t="shared" ca="1" si="13"/>
        <v>238125</v>
      </c>
      <c r="O265" s="5">
        <v>0</v>
      </c>
      <c r="P265" s="5">
        <v>0</v>
      </c>
    </row>
    <row r="266" spans="1:16" x14ac:dyDescent="0.2">
      <c r="A266" s="26" t="s">
        <v>1105</v>
      </c>
      <c r="B266" s="27"/>
      <c r="C266" s="28" t="s">
        <v>1104</v>
      </c>
      <c r="D266" s="29"/>
      <c r="E266" s="29"/>
      <c r="F266" s="27"/>
      <c r="G266" s="5">
        <f ca="1">SUMIF('2021'!$A$14:$B$547,Consolidado!A266,'2021'!$Q$14:$Q$547)</f>
        <v>0</v>
      </c>
      <c r="H266" s="5">
        <f ca="1">SUMIF('2021'!$A$14:$B$547,Consolidado!A266,'2021'!$S$14:$S$547)</f>
        <v>172120</v>
      </c>
      <c r="I266" s="5">
        <f ca="1">+SUMIF('2022'!$A$14:$B$517,Consolidado!A266,'2022'!$G$14:$G$517)</f>
        <v>0</v>
      </c>
      <c r="J266" s="5">
        <f ca="1">SUMIF('2022'!$A$14:$B$517,Consolidado!A266,'2022'!$I$14:$I$517)</f>
        <v>0</v>
      </c>
      <c r="K266" s="5"/>
      <c r="L266" s="5">
        <f t="shared" ca="1" si="14"/>
        <v>172120</v>
      </c>
      <c r="M266" s="5">
        <f t="shared" si="12"/>
        <v>0</v>
      </c>
      <c r="N266" s="5">
        <f t="shared" ca="1" si="13"/>
        <v>172120</v>
      </c>
      <c r="O266" s="5">
        <v>0</v>
      </c>
      <c r="P266" s="5">
        <v>0</v>
      </c>
    </row>
    <row r="267" spans="1:16" x14ac:dyDescent="0.2">
      <c r="A267" s="26" t="s">
        <v>1103</v>
      </c>
      <c r="B267" s="27"/>
      <c r="C267" s="28" t="s">
        <v>1102</v>
      </c>
      <c r="D267" s="29"/>
      <c r="E267" s="29"/>
      <c r="F267" s="27"/>
      <c r="G267" s="5">
        <f ca="1">SUMIF('2021'!$A$14:$B$547,Consolidado!A267,'2021'!$Q$14:$Q$547)</f>
        <v>0</v>
      </c>
      <c r="H267" s="5">
        <f ca="1">SUMIF('2021'!$A$14:$B$547,Consolidado!A267,'2021'!$S$14:$S$547)</f>
        <v>1108503</v>
      </c>
      <c r="I267" s="5">
        <f ca="1">+SUMIF('2022'!$A$14:$B$517,Consolidado!A267,'2022'!$G$14:$G$517)</f>
        <v>0</v>
      </c>
      <c r="J267" s="5">
        <f ca="1">SUMIF('2022'!$A$14:$B$517,Consolidado!A267,'2022'!$I$14:$I$517)</f>
        <v>0</v>
      </c>
      <c r="K267" s="5"/>
      <c r="L267" s="5">
        <f t="shared" ca="1" si="14"/>
        <v>1108503</v>
      </c>
      <c r="M267" s="5">
        <f t="shared" si="12"/>
        <v>0</v>
      </c>
      <c r="N267" s="5">
        <f t="shared" ca="1" si="13"/>
        <v>1108503</v>
      </c>
      <c r="O267" s="5">
        <v>0</v>
      </c>
      <c r="P267" s="5">
        <v>0</v>
      </c>
    </row>
    <row r="268" spans="1:16" x14ac:dyDescent="0.2">
      <c r="A268" s="26" t="s">
        <v>1101</v>
      </c>
      <c r="B268" s="27"/>
      <c r="C268" s="28" t="s">
        <v>1100</v>
      </c>
      <c r="D268" s="29"/>
      <c r="E268" s="29"/>
      <c r="F268" s="27"/>
      <c r="G268" s="5">
        <f ca="1">SUMIF('2021'!$A$14:$B$547,Consolidado!A268,'2021'!$Q$14:$Q$547)</f>
        <v>0</v>
      </c>
      <c r="H268" s="5">
        <f ca="1">SUMIF('2021'!$A$14:$B$547,Consolidado!A268,'2021'!$S$14:$S$547)</f>
        <v>118770</v>
      </c>
      <c r="I268" s="5">
        <f ca="1">+SUMIF('2022'!$A$14:$B$517,Consolidado!A268,'2022'!$G$14:$G$517)</f>
        <v>0</v>
      </c>
      <c r="J268" s="5">
        <f ca="1">SUMIF('2022'!$A$14:$B$517,Consolidado!A268,'2022'!$I$14:$I$517)</f>
        <v>0</v>
      </c>
      <c r="K268" s="5"/>
      <c r="L268" s="5">
        <f t="shared" ca="1" si="14"/>
        <v>118770</v>
      </c>
      <c r="M268" s="5">
        <f t="shared" si="12"/>
        <v>0</v>
      </c>
      <c r="N268" s="5">
        <f t="shared" ca="1" si="13"/>
        <v>118770</v>
      </c>
      <c r="O268" s="5">
        <v>0</v>
      </c>
      <c r="P268" s="5">
        <v>0</v>
      </c>
    </row>
    <row r="269" spans="1:16" x14ac:dyDescent="0.2">
      <c r="A269" s="26" t="s">
        <v>1099</v>
      </c>
      <c r="B269" s="27"/>
      <c r="C269" s="28" t="s">
        <v>1098</v>
      </c>
      <c r="D269" s="29"/>
      <c r="E269" s="29"/>
      <c r="F269" s="27"/>
      <c r="G269" s="5">
        <f ca="1">SUMIF('2021'!$A$14:$B$547,Consolidado!A269,'2021'!$Q$14:$Q$547)</f>
        <v>0</v>
      </c>
      <c r="H269" s="5">
        <f ca="1">SUMIF('2021'!$A$14:$B$547,Consolidado!A269,'2021'!$S$14:$S$547)</f>
        <v>1708315</v>
      </c>
      <c r="I269" s="5">
        <f ca="1">+SUMIF('2022'!$A$14:$B$517,Consolidado!A269,'2022'!$G$14:$G$517)</f>
        <v>0</v>
      </c>
      <c r="J269" s="5">
        <f ca="1">SUMIF('2022'!$A$14:$B$517,Consolidado!A269,'2022'!$I$14:$I$517)</f>
        <v>0</v>
      </c>
      <c r="K269" s="5"/>
      <c r="L269" s="5">
        <f t="shared" ca="1" si="14"/>
        <v>1708315</v>
      </c>
      <c r="M269" s="5">
        <f t="shared" si="12"/>
        <v>0</v>
      </c>
      <c r="N269" s="5">
        <f t="shared" ca="1" si="13"/>
        <v>1708315</v>
      </c>
      <c r="O269" s="5">
        <v>0</v>
      </c>
      <c r="P269" s="5">
        <v>0</v>
      </c>
    </row>
    <row r="270" spans="1:16" x14ac:dyDescent="0.2">
      <c r="A270" s="26" t="s">
        <v>339</v>
      </c>
      <c r="B270" s="27"/>
      <c r="C270" s="28" t="s">
        <v>340</v>
      </c>
      <c r="D270" s="29"/>
      <c r="E270" s="29"/>
      <c r="F270" s="27"/>
      <c r="G270" s="5">
        <f ca="1">SUMIF('2021'!$A$14:$B$547,Consolidado!A270,'2021'!$Q$14:$Q$547)</f>
        <v>0</v>
      </c>
      <c r="H270" s="5">
        <f ca="1">SUMIF('2021'!$A$14:$B$547,Consolidado!A270,'2021'!$S$14:$S$547)</f>
        <v>15822174</v>
      </c>
      <c r="I270" s="5">
        <f ca="1">+SUMIF('2022'!$A$14:$B$517,Consolidado!A270,'2022'!$G$14:$G$517)</f>
        <v>185270</v>
      </c>
      <c r="J270" s="5">
        <f ca="1">SUMIF('2022'!$A$14:$B$517,Consolidado!A270,'2022'!$I$14:$I$517)</f>
        <v>185270</v>
      </c>
      <c r="K270" s="5"/>
      <c r="L270" s="5">
        <f t="shared" ca="1" si="14"/>
        <v>15822174</v>
      </c>
      <c r="M270" s="5">
        <f t="shared" si="12"/>
        <v>0</v>
      </c>
      <c r="N270" s="5">
        <f t="shared" ca="1" si="13"/>
        <v>15822174</v>
      </c>
      <c r="O270" s="5">
        <v>0</v>
      </c>
      <c r="P270" s="5">
        <v>0</v>
      </c>
    </row>
    <row r="271" spans="1:16" x14ac:dyDescent="0.2">
      <c r="A271" s="26" t="s">
        <v>341</v>
      </c>
      <c r="B271" s="27"/>
      <c r="C271" s="28" t="s">
        <v>342</v>
      </c>
      <c r="D271" s="29"/>
      <c r="E271" s="29"/>
      <c r="F271" s="27"/>
      <c r="G271" s="5">
        <f ca="1">SUMIF('2021'!$A$14:$B$547,Consolidado!A271,'2021'!$Q$14:$Q$547)</f>
        <v>0</v>
      </c>
      <c r="H271" s="5">
        <f ca="1">SUMIF('2021'!$A$14:$B$547,Consolidado!A271,'2021'!$S$14:$S$547)</f>
        <v>322951688</v>
      </c>
      <c r="I271" s="5">
        <f ca="1">+SUMIF('2022'!$A$14:$B$517,Consolidado!A271,'2022'!$G$14:$G$517)</f>
        <v>726608522</v>
      </c>
      <c r="J271" s="5">
        <f ca="1">SUMIF('2022'!$A$14:$B$517,Consolidado!A271,'2022'!$I$14:$I$517)</f>
        <v>824311443</v>
      </c>
      <c r="K271" s="5"/>
      <c r="L271" s="5">
        <f t="shared" ca="1" si="14"/>
        <v>420654609</v>
      </c>
      <c r="M271" s="5">
        <f t="shared" si="12"/>
        <v>0</v>
      </c>
      <c r="N271" s="5">
        <f t="shared" ca="1" si="13"/>
        <v>420654609</v>
      </c>
      <c r="O271" s="5">
        <v>0</v>
      </c>
      <c r="P271" s="5">
        <v>0</v>
      </c>
    </row>
    <row r="272" spans="1:16" x14ac:dyDescent="0.2">
      <c r="A272" s="26" t="s">
        <v>343</v>
      </c>
      <c r="B272" s="27"/>
      <c r="C272" s="28" t="s">
        <v>344</v>
      </c>
      <c r="D272" s="29"/>
      <c r="E272" s="29"/>
      <c r="F272" s="27"/>
      <c r="G272" s="5">
        <f ca="1">SUMIF('2021'!$A$14:$B$547,Consolidado!A272,'2021'!$Q$14:$Q$547)</f>
        <v>0</v>
      </c>
      <c r="H272" s="5">
        <f ca="1">SUMIF('2021'!$A$14:$B$547,Consolidado!A272,'2021'!$S$14:$S$547)</f>
        <v>0</v>
      </c>
      <c r="I272" s="5">
        <f ca="1">+SUMIF('2022'!$A$14:$B$517,Consolidado!A272,'2022'!$G$14:$G$517)</f>
        <v>3358118924</v>
      </c>
      <c r="J272" s="5">
        <f ca="1">SUMIF('2022'!$A$14:$B$517,Consolidado!A272,'2022'!$I$14:$I$517)</f>
        <v>3118891096</v>
      </c>
      <c r="K272" s="5">
        <f ca="1">+G272+I272-H272-J272</f>
        <v>239227828</v>
      </c>
      <c r="L272" s="5">
        <v>0</v>
      </c>
      <c r="M272" s="5">
        <f t="shared" ca="1" si="12"/>
        <v>239227828</v>
      </c>
      <c r="N272" s="5">
        <f t="shared" si="13"/>
        <v>0</v>
      </c>
    </row>
    <row r="273" spans="1:16" x14ac:dyDescent="0.2">
      <c r="A273" s="26" t="s">
        <v>1097</v>
      </c>
      <c r="B273" s="27"/>
      <c r="C273" s="28" t="s">
        <v>1096</v>
      </c>
      <c r="D273" s="29"/>
      <c r="E273" s="29"/>
      <c r="F273" s="27"/>
      <c r="G273" s="5">
        <f ca="1">SUMIF('2021'!$A$14:$B$547,Consolidado!A273,'2021'!$Q$14:$Q$547)</f>
        <v>0</v>
      </c>
      <c r="H273" s="5">
        <f ca="1">SUMIF('2021'!$A$14:$B$547,Consolidado!A273,'2021'!$S$14:$S$547)</f>
        <v>6373126</v>
      </c>
      <c r="I273" s="5">
        <f ca="1">+SUMIF('2022'!$A$14:$B$517,Consolidado!A273,'2022'!$G$14:$G$517)</f>
        <v>0</v>
      </c>
      <c r="J273" s="5">
        <f ca="1">SUMIF('2022'!$A$14:$B$517,Consolidado!A273,'2022'!$I$14:$I$517)</f>
        <v>0</v>
      </c>
      <c r="K273" s="5"/>
      <c r="L273" s="5">
        <f t="shared" ca="1" si="14"/>
        <v>6373126</v>
      </c>
      <c r="M273" s="5">
        <f t="shared" si="12"/>
        <v>0</v>
      </c>
      <c r="N273" s="5">
        <f t="shared" ca="1" si="13"/>
        <v>6373126</v>
      </c>
      <c r="O273" s="5">
        <v>0</v>
      </c>
      <c r="P273" s="5">
        <v>0</v>
      </c>
    </row>
    <row r="274" spans="1:16" x14ac:dyDescent="0.2">
      <c r="A274" s="26" t="s">
        <v>1095</v>
      </c>
      <c r="B274" s="27"/>
      <c r="C274" s="28" t="s">
        <v>1094</v>
      </c>
      <c r="D274" s="29"/>
      <c r="E274" s="29"/>
      <c r="F274" s="27"/>
      <c r="G274" s="5">
        <f ca="1">SUMIF('2021'!$A$14:$B$547,Consolidado!A274,'2021'!$Q$14:$Q$547)</f>
        <v>0</v>
      </c>
      <c r="H274" s="5">
        <f ca="1">SUMIF('2021'!$A$14:$B$547,Consolidado!A274,'2021'!$S$14:$S$547)</f>
        <v>7040040</v>
      </c>
      <c r="I274" s="5">
        <f ca="1">+SUMIF('2022'!$A$14:$B$517,Consolidado!A274,'2022'!$G$14:$G$517)</f>
        <v>0</v>
      </c>
      <c r="J274" s="5">
        <f ca="1">SUMIF('2022'!$A$14:$B$517,Consolidado!A274,'2022'!$I$14:$I$517)</f>
        <v>0</v>
      </c>
      <c r="K274" s="5"/>
      <c r="L274" s="5">
        <f t="shared" ca="1" si="14"/>
        <v>7040040</v>
      </c>
      <c r="M274" s="5">
        <f t="shared" si="12"/>
        <v>0</v>
      </c>
      <c r="N274" s="5">
        <f t="shared" ca="1" si="13"/>
        <v>7040040</v>
      </c>
      <c r="O274" s="5">
        <v>0</v>
      </c>
      <c r="P274" s="5">
        <v>0</v>
      </c>
    </row>
    <row r="275" spans="1:16" x14ac:dyDescent="0.2">
      <c r="A275" s="26" t="s">
        <v>1093</v>
      </c>
      <c r="B275" s="27"/>
      <c r="C275" s="28" t="s">
        <v>1092</v>
      </c>
      <c r="D275" s="29"/>
      <c r="E275" s="29"/>
      <c r="F275" s="27"/>
      <c r="G275" s="5">
        <f ca="1">SUMIF('2021'!$A$14:$B$547,Consolidado!A275,'2021'!$Q$14:$Q$547)</f>
        <v>0</v>
      </c>
      <c r="H275" s="5">
        <f ca="1">SUMIF('2021'!$A$14:$B$547,Consolidado!A275,'2021'!$S$14:$S$547)</f>
        <v>338243082</v>
      </c>
      <c r="I275" s="5">
        <f ca="1">+SUMIF('2022'!$A$14:$B$517,Consolidado!A275,'2022'!$G$14:$G$517)</f>
        <v>0</v>
      </c>
      <c r="J275" s="5">
        <f ca="1">SUMIF('2022'!$A$14:$B$517,Consolidado!A275,'2022'!$I$14:$I$517)</f>
        <v>0</v>
      </c>
      <c r="K275" s="5"/>
      <c r="L275" s="5">
        <f t="shared" ca="1" si="14"/>
        <v>338243082</v>
      </c>
      <c r="M275" s="5">
        <f t="shared" si="12"/>
        <v>0</v>
      </c>
      <c r="N275" s="5">
        <f t="shared" ca="1" si="13"/>
        <v>338243082</v>
      </c>
      <c r="O275" s="5">
        <v>0</v>
      </c>
      <c r="P275" s="5">
        <v>0</v>
      </c>
    </row>
    <row r="276" spans="1:16" x14ac:dyDescent="0.2">
      <c r="A276" s="26" t="s">
        <v>1091</v>
      </c>
      <c r="B276" s="27"/>
      <c r="C276" s="28" t="s">
        <v>1090</v>
      </c>
      <c r="D276" s="29"/>
      <c r="E276" s="29"/>
      <c r="F276" s="27"/>
      <c r="G276" s="5">
        <f ca="1">SUMIF('2021'!$A$14:$B$547,Consolidado!A276,'2021'!$Q$14:$Q$547)</f>
        <v>0</v>
      </c>
      <c r="H276" s="5">
        <f ca="1">SUMIF('2021'!$A$14:$B$547,Consolidado!A276,'2021'!$S$14:$S$547)</f>
        <v>1589628</v>
      </c>
      <c r="I276" s="5">
        <f ca="1">+SUMIF('2022'!$A$14:$B$517,Consolidado!A276,'2022'!$G$14:$G$517)</f>
        <v>0</v>
      </c>
      <c r="J276" s="5">
        <f ca="1">SUMIF('2022'!$A$14:$B$517,Consolidado!A276,'2022'!$I$14:$I$517)</f>
        <v>0</v>
      </c>
      <c r="K276" s="5"/>
      <c r="L276" s="5">
        <f t="shared" ca="1" si="14"/>
        <v>1589628</v>
      </c>
      <c r="M276" s="5">
        <f t="shared" si="12"/>
        <v>0</v>
      </c>
      <c r="N276" s="5">
        <f t="shared" ca="1" si="13"/>
        <v>1589628</v>
      </c>
      <c r="O276" s="5">
        <v>0</v>
      </c>
      <c r="P276" s="5">
        <v>0</v>
      </c>
    </row>
    <row r="277" spans="1:16" x14ac:dyDescent="0.2">
      <c r="A277" s="26" t="s">
        <v>345</v>
      </c>
      <c r="B277" s="27"/>
      <c r="C277" s="28" t="s">
        <v>346</v>
      </c>
      <c r="D277" s="29"/>
      <c r="E277" s="29"/>
      <c r="F277" s="27"/>
      <c r="G277" s="5">
        <f ca="1">SUMIF('2021'!$A$14:$B$547,Consolidado!A277,'2021'!$Q$14:$Q$547)</f>
        <v>0</v>
      </c>
      <c r="H277" s="5">
        <f ca="1">SUMIF('2021'!$A$14:$B$547,Consolidado!A277,'2021'!$S$14:$S$547)</f>
        <v>69452563</v>
      </c>
      <c r="I277" s="5">
        <f ca="1">+SUMIF('2022'!$A$14:$B$517,Consolidado!A277,'2022'!$G$14:$G$517)</f>
        <v>6580174</v>
      </c>
      <c r="J277" s="5">
        <f ca="1">SUMIF('2022'!$A$14:$B$517,Consolidado!A277,'2022'!$I$14:$I$517)</f>
        <v>6580174</v>
      </c>
      <c r="K277" s="5"/>
      <c r="L277" s="5">
        <f t="shared" ca="1" si="14"/>
        <v>69452563</v>
      </c>
      <c r="M277" s="5">
        <f t="shared" si="12"/>
        <v>0</v>
      </c>
      <c r="N277" s="5">
        <f t="shared" ca="1" si="13"/>
        <v>69452563</v>
      </c>
      <c r="O277" s="5">
        <v>0</v>
      </c>
      <c r="P277" s="5">
        <v>0</v>
      </c>
    </row>
    <row r="278" spans="1:16" x14ac:dyDescent="0.2">
      <c r="A278" s="26" t="s">
        <v>347</v>
      </c>
      <c r="B278" s="27"/>
      <c r="C278" s="28" t="s">
        <v>348</v>
      </c>
      <c r="D278" s="29"/>
      <c r="E278" s="29"/>
      <c r="F278" s="27"/>
      <c r="G278" s="5">
        <f ca="1">SUMIF('2021'!$A$14:$B$547,Consolidado!A278,'2021'!$Q$14:$Q$547)</f>
        <v>0</v>
      </c>
      <c r="H278" s="5">
        <f ca="1">SUMIF('2021'!$A$14:$B$547,Consolidado!A278,'2021'!$S$14:$S$547)</f>
        <v>48836900</v>
      </c>
      <c r="I278" s="5">
        <f ca="1">+SUMIF('2022'!$A$14:$B$517,Consolidado!A278,'2022'!$G$14:$G$517)</f>
        <v>7520900</v>
      </c>
      <c r="J278" s="5">
        <f ca="1">SUMIF('2022'!$A$14:$B$517,Consolidado!A278,'2022'!$I$14:$I$517)</f>
        <v>0</v>
      </c>
      <c r="K278" s="5"/>
      <c r="L278" s="5">
        <f t="shared" ca="1" si="14"/>
        <v>41316000</v>
      </c>
      <c r="M278" s="5">
        <f t="shared" si="12"/>
        <v>0</v>
      </c>
      <c r="N278" s="5">
        <f t="shared" ca="1" si="13"/>
        <v>41316000</v>
      </c>
      <c r="O278" s="5">
        <v>0</v>
      </c>
      <c r="P278" s="5">
        <v>0</v>
      </c>
    </row>
    <row r="279" spans="1:16" x14ac:dyDescent="0.2">
      <c r="A279" s="26" t="s">
        <v>1089</v>
      </c>
      <c r="B279" s="27"/>
      <c r="C279" s="28" t="s">
        <v>1088</v>
      </c>
      <c r="D279" s="29"/>
      <c r="E279" s="29"/>
      <c r="F279" s="27"/>
      <c r="G279" s="5">
        <f ca="1">SUMIF('2021'!$A$14:$B$547,Consolidado!A279,'2021'!$Q$14:$Q$547)</f>
        <v>0</v>
      </c>
      <c r="H279" s="5">
        <f ca="1">SUMIF('2021'!$A$14:$B$547,Consolidado!A279,'2021'!$S$14:$S$547)</f>
        <v>0</v>
      </c>
      <c r="I279" s="5">
        <f ca="1">+SUMIF('2022'!$A$14:$B$517,Consolidado!A279,'2022'!$G$14:$G$517)</f>
        <v>0</v>
      </c>
      <c r="J279" s="5">
        <f ca="1">SUMIF('2022'!$A$14:$B$517,Consolidado!A279,'2022'!$I$14:$I$517)</f>
        <v>0</v>
      </c>
      <c r="K279" s="5">
        <f ca="1">+G279+I279-H279-J279</f>
        <v>0</v>
      </c>
      <c r="L279" s="5">
        <f t="shared" ca="1" si="14"/>
        <v>0</v>
      </c>
      <c r="M279" s="5">
        <f t="shared" ca="1" si="12"/>
        <v>0</v>
      </c>
      <c r="N279" s="5">
        <f t="shared" ca="1" si="13"/>
        <v>0</v>
      </c>
      <c r="O279" s="5">
        <v>0</v>
      </c>
      <c r="P279" s="5">
        <v>0</v>
      </c>
    </row>
    <row r="280" spans="1:16" x14ac:dyDescent="0.2">
      <c r="A280" s="26" t="s">
        <v>1087</v>
      </c>
      <c r="B280" s="27"/>
      <c r="C280" s="28" t="s">
        <v>1086</v>
      </c>
      <c r="D280" s="29"/>
      <c r="E280" s="29"/>
      <c r="F280" s="27"/>
      <c r="G280" s="5">
        <f ca="1">SUMIF('2021'!$A$14:$B$547,Consolidado!A280,'2021'!$Q$14:$Q$547)</f>
        <v>0</v>
      </c>
      <c r="H280" s="5">
        <f ca="1">SUMIF('2021'!$A$14:$B$547,Consolidado!A280,'2021'!$S$14:$S$547)</f>
        <v>0</v>
      </c>
      <c r="I280" s="5">
        <f ca="1">+SUMIF('2022'!$A$14:$B$517,Consolidado!A280,'2022'!$G$14:$G$517)</f>
        <v>0</v>
      </c>
      <c r="J280" s="5">
        <f ca="1">SUMIF('2022'!$A$14:$B$517,Consolidado!A280,'2022'!$I$14:$I$517)</f>
        <v>0</v>
      </c>
      <c r="K280" s="5">
        <f ca="1">+G280+I280-H280-J280</f>
        <v>0</v>
      </c>
      <c r="L280" s="5">
        <f t="shared" ca="1" si="14"/>
        <v>0</v>
      </c>
      <c r="M280" s="5">
        <f t="shared" ca="1" si="12"/>
        <v>0</v>
      </c>
      <c r="N280" s="5">
        <f t="shared" ca="1" si="13"/>
        <v>0</v>
      </c>
      <c r="O280" s="5">
        <v>0</v>
      </c>
      <c r="P280" s="5">
        <v>0</v>
      </c>
    </row>
    <row r="281" spans="1:16" x14ac:dyDescent="0.2">
      <c r="A281" s="26" t="s">
        <v>1085</v>
      </c>
      <c r="B281" s="27"/>
      <c r="C281" s="28" t="s">
        <v>1084</v>
      </c>
      <c r="D281" s="29"/>
      <c r="E281" s="29"/>
      <c r="F281" s="27"/>
      <c r="G281" s="5">
        <f ca="1">SUMIF('2021'!$A$14:$B$547,Consolidado!A281,'2021'!$Q$14:$Q$547)</f>
        <v>6915247</v>
      </c>
      <c r="H281" s="5">
        <f ca="1">SUMIF('2021'!$A$14:$B$547,Consolidado!A281,'2021'!$S$14:$S$547)</f>
        <v>0</v>
      </c>
      <c r="I281" s="5">
        <f ca="1">+SUMIF('2022'!$A$14:$B$517,Consolidado!A281,'2022'!$G$14:$G$517)</f>
        <v>0</v>
      </c>
      <c r="J281" s="5">
        <f ca="1">SUMIF('2022'!$A$14:$B$517,Consolidado!A281,'2022'!$I$14:$I$517)</f>
        <v>0</v>
      </c>
      <c r="K281" s="5">
        <f ca="1">+G281+I281-H281-J281</f>
        <v>6915247</v>
      </c>
      <c r="L281" s="5"/>
      <c r="M281" s="5">
        <f t="shared" ca="1" si="12"/>
        <v>6915247</v>
      </c>
      <c r="N281" s="5">
        <f t="shared" si="13"/>
        <v>0</v>
      </c>
      <c r="O281" s="5">
        <v>0</v>
      </c>
      <c r="P281" s="5">
        <v>0</v>
      </c>
    </row>
    <row r="282" spans="1:16" x14ac:dyDescent="0.2">
      <c r="A282" s="26" t="s">
        <v>349</v>
      </c>
      <c r="B282" s="27"/>
      <c r="C282" s="28" t="s">
        <v>350</v>
      </c>
      <c r="D282" s="29"/>
      <c r="E282" s="29"/>
      <c r="F282" s="27"/>
      <c r="G282" s="5">
        <f ca="1">SUMIF('2021'!$A$14:$B$547,Consolidado!A282,'2021'!$Q$14:$Q$547)</f>
        <v>0</v>
      </c>
      <c r="H282" s="5">
        <f ca="1">SUMIF('2021'!$A$14:$B$547,Consolidado!A282,'2021'!$S$14:$S$547)</f>
        <v>1331435</v>
      </c>
      <c r="I282" s="5">
        <f ca="1">+SUMIF('2022'!$A$14:$B$517,Consolidado!A282,'2022'!$G$14:$G$517)</f>
        <v>5986249</v>
      </c>
      <c r="J282" s="5">
        <f ca="1">SUMIF('2022'!$A$14:$B$517,Consolidado!A282,'2022'!$I$14:$I$517)</f>
        <v>5481423</v>
      </c>
      <c r="K282" s="5"/>
      <c r="L282" s="5">
        <f t="shared" ca="1" si="14"/>
        <v>826609</v>
      </c>
      <c r="M282" s="5">
        <f t="shared" si="12"/>
        <v>0</v>
      </c>
      <c r="N282" s="5">
        <f t="shared" ca="1" si="13"/>
        <v>826609</v>
      </c>
      <c r="O282" s="5">
        <v>0</v>
      </c>
      <c r="P282" s="5">
        <v>0</v>
      </c>
    </row>
    <row r="283" spans="1:16" x14ac:dyDescent="0.2">
      <c r="A283" s="26" t="s">
        <v>1083</v>
      </c>
      <c r="B283" s="27"/>
      <c r="C283" s="28" t="s">
        <v>1082</v>
      </c>
      <c r="D283" s="29"/>
      <c r="E283" s="29"/>
      <c r="F283" s="27"/>
      <c r="G283" s="5">
        <f ca="1">SUMIF('2021'!$A$14:$B$547,Consolidado!A283,'2021'!$Q$14:$Q$547)</f>
        <v>0</v>
      </c>
      <c r="H283" s="5">
        <f ca="1">SUMIF('2021'!$A$14:$B$547,Consolidado!A283,'2021'!$S$14:$S$547)</f>
        <v>8352408</v>
      </c>
      <c r="I283" s="5">
        <f ca="1">+SUMIF('2022'!$A$14:$B$517,Consolidado!A283,'2022'!$G$14:$G$517)</f>
        <v>0</v>
      </c>
      <c r="J283" s="5">
        <f ca="1">SUMIF('2022'!$A$14:$B$517,Consolidado!A283,'2022'!$I$14:$I$517)</f>
        <v>0</v>
      </c>
      <c r="K283" s="5"/>
      <c r="L283" s="5">
        <f t="shared" ca="1" si="14"/>
        <v>8352408</v>
      </c>
      <c r="M283" s="5">
        <f t="shared" si="12"/>
        <v>0</v>
      </c>
      <c r="N283" s="5">
        <f t="shared" ca="1" si="13"/>
        <v>8352408</v>
      </c>
      <c r="O283" s="5">
        <v>0</v>
      </c>
      <c r="P283" s="5">
        <v>0</v>
      </c>
    </row>
    <row r="284" spans="1:16" x14ac:dyDescent="0.2">
      <c r="A284" s="26" t="s">
        <v>351</v>
      </c>
      <c r="B284" s="27"/>
      <c r="C284" s="28" t="s">
        <v>352</v>
      </c>
      <c r="D284" s="29"/>
      <c r="E284" s="29"/>
      <c r="F284" s="27"/>
      <c r="G284" s="5">
        <f ca="1">SUMIF('2021'!$A$14:$B$547,Consolidado!A284,'2021'!$Q$14:$Q$547)</f>
        <v>0</v>
      </c>
      <c r="H284" s="5">
        <f ca="1">SUMIF('2021'!$A$14:$B$547,Consolidado!A284,'2021'!$S$14:$S$547)</f>
        <v>300499</v>
      </c>
      <c r="I284" s="5">
        <f ca="1">+SUMIF('2022'!$A$14:$B$517,Consolidado!A284,'2022'!$G$14:$G$517)</f>
        <v>42540423</v>
      </c>
      <c r="J284" s="5">
        <f ca="1">SUMIF('2022'!$A$14:$B$517,Consolidado!A284,'2022'!$I$14:$I$517)</f>
        <v>50954013</v>
      </c>
      <c r="K284" s="5"/>
      <c r="L284" s="5">
        <f t="shared" ca="1" si="14"/>
        <v>8714089</v>
      </c>
      <c r="M284" s="5">
        <f t="shared" si="12"/>
        <v>0</v>
      </c>
      <c r="N284" s="5">
        <f t="shared" ca="1" si="13"/>
        <v>8714089</v>
      </c>
      <c r="O284" s="5">
        <v>0</v>
      </c>
      <c r="P284" s="5">
        <v>0</v>
      </c>
    </row>
    <row r="285" spans="1:16" x14ac:dyDescent="0.2">
      <c r="A285" s="26" t="s">
        <v>353</v>
      </c>
      <c r="B285" s="27"/>
      <c r="C285" s="28" t="s">
        <v>354</v>
      </c>
      <c r="D285" s="29"/>
      <c r="E285" s="29"/>
      <c r="F285" s="27"/>
      <c r="G285" s="5">
        <f ca="1">SUMIF('2021'!$A$14:$B$547,Consolidado!A285,'2021'!$Q$14:$Q$547)</f>
        <v>0</v>
      </c>
      <c r="H285" s="5">
        <f ca="1">SUMIF('2021'!$A$14:$B$547,Consolidado!A285,'2021'!$S$14:$S$547)</f>
        <v>211231221</v>
      </c>
      <c r="I285" s="5">
        <f ca="1">+SUMIF('2022'!$A$14:$B$517,Consolidado!A285,'2022'!$G$14:$G$517)</f>
        <v>4000000</v>
      </c>
      <c r="J285" s="5">
        <f ca="1">SUMIF('2022'!$A$14:$B$517,Consolidado!A285,'2022'!$I$14:$I$517)</f>
        <v>404446017</v>
      </c>
      <c r="K285" s="5"/>
      <c r="L285" s="5">
        <f t="shared" ref="L285:L304" ca="1" si="16">+H285+J285-G285-I285</f>
        <v>611677238</v>
      </c>
      <c r="M285" s="5">
        <f t="shared" ref="M285:M305" si="17">+K285</f>
        <v>0</v>
      </c>
      <c r="N285" s="5">
        <f t="shared" ref="N285:N305" ca="1" si="18">+L285</f>
        <v>611677238</v>
      </c>
      <c r="O285" s="5">
        <v>0</v>
      </c>
      <c r="P285" s="5">
        <v>0</v>
      </c>
    </row>
    <row r="286" spans="1:16" x14ac:dyDescent="0.2">
      <c r="A286" s="26" t="s">
        <v>355</v>
      </c>
      <c r="B286" s="27"/>
      <c r="C286" s="28" t="s">
        <v>356</v>
      </c>
      <c r="D286" s="29"/>
      <c r="E286" s="29"/>
      <c r="F286" s="27"/>
      <c r="G286" s="5">
        <f ca="1">SUMIF('2021'!$A$14:$B$547,Consolidado!A286,'2021'!$Q$14:$Q$547)</f>
        <v>0</v>
      </c>
      <c r="H286" s="5">
        <f ca="1">SUMIF('2021'!$A$14:$B$547,Consolidado!A286,'2021'!$S$14:$S$547)</f>
        <v>26610694</v>
      </c>
      <c r="I286" s="5">
        <f ca="1">+SUMIF('2022'!$A$14:$B$517,Consolidado!A286,'2022'!$G$14:$G$517)</f>
        <v>0</v>
      </c>
      <c r="J286" s="5">
        <f ca="1">SUMIF('2022'!$A$14:$B$517,Consolidado!A286,'2022'!$I$14:$I$517)</f>
        <v>15304293</v>
      </c>
      <c r="K286" s="5"/>
      <c r="L286" s="5">
        <f t="shared" ca="1" si="16"/>
        <v>41914987</v>
      </c>
      <c r="M286" s="5">
        <f t="shared" si="17"/>
        <v>0</v>
      </c>
      <c r="N286" s="5">
        <f t="shared" ca="1" si="18"/>
        <v>41914987</v>
      </c>
      <c r="O286" s="5">
        <v>0</v>
      </c>
      <c r="P286" s="5">
        <v>0</v>
      </c>
    </row>
    <row r="287" spans="1:16" x14ac:dyDescent="0.2">
      <c r="A287" s="26" t="s">
        <v>357</v>
      </c>
      <c r="B287" s="27"/>
      <c r="C287" s="28" t="s">
        <v>358</v>
      </c>
      <c r="D287" s="29"/>
      <c r="E287" s="29"/>
      <c r="F287" s="27"/>
      <c r="G287" s="5">
        <f ca="1">SUMIF('2021'!$A$14:$B$547,Consolidado!A287,'2021'!$Q$14:$Q$547)</f>
        <v>0</v>
      </c>
      <c r="H287" s="5">
        <f ca="1">SUMIF('2021'!$A$14:$B$547,Consolidado!A287,'2021'!$S$14:$S$547)</f>
        <v>948951353</v>
      </c>
      <c r="I287" s="5">
        <f ca="1">+SUMIF('2022'!$A$14:$B$517,Consolidado!A287,'2022'!$G$14:$G$517)</f>
        <v>148094544</v>
      </c>
      <c r="J287" s="5">
        <f ca="1">SUMIF('2022'!$A$14:$B$517,Consolidado!A287,'2022'!$I$14:$I$517)</f>
        <v>300111137</v>
      </c>
      <c r="K287" s="5"/>
      <c r="L287" s="5">
        <f t="shared" ca="1" si="16"/>
        <v>1100967946</v>
      </c>
      <c r="M287" s="5">
        <f t="shared" si="17"/>
        <v>0</v>
      </c>
      <c r="N287" s="5">
        <f t="shared" ca="1" si="18"/>
        <v>1100967946</v>
      </c>
      <c r="O287" s="5">
        <v>0</v>
      </c>
      <c r="P287" s="5">
        <v>0</v>
      </c>
    </row>
    <row r="288" spans="1:16" x14ac:dyDescent="0.2">
      <c r="A288" s="26" t="s">
        <v>359</v>
      </c>
      <c r="B288" s="27"/>
      <c r="C288" s="28" t="s">
        <v>360</v>
      </c>
      <c r="D288" s="29"/>
      <c r="E288" s="29"/>
      <c r="F288" s="27"/>
      <c r="G288" s="5">
        <f ca="1">SUMIF('2021'!$A$14:$B$547,Consolidado!A288,'2021'!$Q$14:$Q$547)</f>
        <v>0</v>
      </c>
      <c r="H288" s="5">
        <f ca="1">SUMIF('2021'!$A$14:$B$547,Consolidado!A288,'2021'!$S$14:$S$547)</f>
        <v>0</v>
      </c>
      <c r="I288" s="5">
        <f ca="1">+SUMIF('2022'!$A$14:$B$517,Consolidado!A288,'2022'!$G$14:$G$517)</f>
        <v>73643784</v>
      </c>
      <c r="J288" s="5">
        <f ca="1">SUMIF('2022'!$A$14:$B$517,Consolidado!A288,'2022'!$I$14:$I$517)</f>
        <v>0</v>
      </c>
      <c r="K288" s="5">
        <f ca="1">+G288+I288-H288-J288</f>
        <v>73643784</v>
      </c>
      <c r="L288" s="5"/>
      <c r="M288" s="5">
        <f t="shared" ca="1" si="17"/>
        <v>73643784</v>
      </c>
      <c r="N288" s="5">
        <f t="shared" si="18"/>
        <v>0</v>
      </c>
      <c r="O288" s="5">
        <v>0</v>
      </c>
      <c r="P288" s="5">
        <v>0</v>
      </c>
    </row>
    <row r="289" spans="1:16" x14ac:dyDescent="0.2">
      <c r="A289" s="26" t="s">
        <v>361</v>
      </c>
      <c r="B289" s="27"/>
      <c r="C289" s="28" t="s">
        <v>362</v>
      </c>
      <c r="D289" s="29"/>
      <c r="E289" s="29"/>
      <c r="F289" s="27"/>
      <c r="G289" s="5">
        <f ca="1">SUMIF('2021'!$A$14:$B$547,Consolidado!A289,'2021'!$Q$14:$Q$547)</f>
        <v>0</v>
      </c>
      <c r="H289" s="5">
        <f ca="1">SUMIF('2021'!$A$14:$B$547,Consolidado!A289,'2021'!$S$14:$S$547)</f>
        <v>1564508825</v>
      </c>
      <c r="I289" s="5">
        <f ca="1">+SUMIF('2022'!$A$14:$B$517,Consolidado!A289,'2022'!$G$14:$G$517)</f>
        <v>6290355156</v>
      </c>
      <c r="J289" s="5">
        <f ca="1">SUMIF('2022'!$A$14:$B$517,Consolidado!A289,'2022'!$I$14:$I$517)</f>
        <v>6140870836</v>
      </c>
      <c r="K289" s="5"/>
      <c r="L289" s="5">
        <f t="shared" ca="1" si="16"/>
        <v>1415024505</v>
      </c>
      <c r="M289" s="5">
        <f t="shared" si="17"/>
        <v>0</v>
      </c>
      <c r="N289" s="5">
        <f t="shared" ca="1" si="18"/>
        <v>1415024505</v>
      </c>
      <c r="O289" s="5">
        <v>0</v>
      </c>
      <c r="P289" s="5">
        <v>0</v>
      </c>
    </row>
    <row r="290" spans="1:16" x14ac:dyDescent="0.2">
      <c r="A290" s="26" t="s">
        <v>363</v>
      </c>
      <c r="B290" s="27"/>
      <c r="C290" s="28" t="s">
        <v>364</v>
      </c>
      <c r="D290" s="29"/>
      <c r="E290" s="29"/>
      <c r="F290" s="27"/>
      <c r="G290" s="5">
        <f ca="1">SUMIF('2021'!$A$14:$B$547,Consolidado!A290,'2021'!$Q$14:$Q$547)</f>
        <v>973910326</v>
      </c>
      <c r="H290" s="5">
        <f ca="1">SUMIF('2021'!$A$14:$B$547,Consolidado!A290,'2021'!$S$14:$S$547)</f>
        <v>0</v>
      </c>
      <c r="I290" s="5">
        <f ca="1">+SUMIF('2022'!$A$14:$B$517,Consolidado!A290,'2022'!$G$14:$G$517)</f>
        <v>5039601949</v>
      </c>
      <c r="J290" s="5">
        <f ca="1">SUMIF('2022'!$A$14:$B$517,Consolidado!A290,'2022'!$I$14:$I$517)</f>
        <v>5039601949</v>
      </c>
      <c r="K290" s="5">
        <f ca="1">+G290+I290-H290-J290</f>
        <v>973910326</v>
      </c>
      <c r="L290" s="5"/>
      <c r="M290" s="5">
        <f t="shared" ca="1" si="17"/>
        <v>973910326</v>
      </c>
      <c r="N290" s="5">
        <f t="shared" si="18"/>
        <v>0</v>
      </c>
      <c r="O290" s="5">
        <v>0</v>
      </c>
      <c r="P290" s="5">
        <v>0</v>
      </c>
    </row>
    <row r="291" spans="1:16" x14ac:dyDescent="0.2">
      <c r="A291" s="26" t="s">
        <v>365</v>
      </c>
      <c r="B291" s="27"/>
      <c r="C291" s="28" t="s">
        <v>366</v>
      </c>
      <c r="D291" s="29"/>
      <c r="E291" s="29"/>
      <c r="F291" s="27"/>
      <c r="G291" s="5">
        <f ca="1">SUMIF('2021'!$A$14:$B$547,Consolidado!A291,'2021'!$Q$14:$Q$547)</f>
        <v>0</v>
      </c>
      <c r="H291" s="5">
        <f ca="1">SUMIF('2021'!$A$14:$B$547,Consolidado!A291,'2021'!$S$14:$S$547)</f>
        <v>145544350</v>
      </c>
      <c r="I291" s="5">
        <f ca="1">+SUMIF('2022'!$A$14:$B$517,Consolidado!A291,'2022'!$G$14:$G$517)</f>
        <v>23982443426</v>
      </c>
      <c r="J291" s="5">
        <f ca="1">SUMIF('2022'!$A$14:$B$517,Consolidado!A291,'2022'!$I$14:$I$517)</f>
        <v>24166232007</v>
      </c>
      <c r="K291" s="5">
        <v>0</v>
      </c>
      <c r="L291" s="5">
        <f t="shared" ca="1" si="16"/>
        <v>329332931</v>
      </c>
      <c r="M291" s="5">
        <f t="shared" si="17"/>
        <v>0</v>
      </c>
      <c r="N291" s="5">
        <f t="shared" ca="1" si="18"/>
        <v>329332931</v>
      </c>
      <c r="O291" s="5">
        <v>0</v>
      </c>
      <c r="P291" s="5">
        <v>0</v>
      </c>
    </row>
    <row r="292" spans="1:16" x14ac:dyDescent="0.2">
      <c r="A292" s="26" t="s">
        <v>367</v>
      </c>
      <c r="B292" s="27"/>
      <c r="C292" s="28" t="s">
        <v>368</v>
      </c>
      <c r="D292" s="29"/>
      <c r="E292" s="29"/>
      <c r="F292" s="27"/>
      <c r="G292" s="5">
        <f ca="1">SUMIF('2021'!$A$14:$B$547,Consolidado!A292,'2021'!$Q$14:$Q$547)</f>
        <v>382370761</v>
      </c>
      <c r="H292" s="5">
        <f ca="1">SUMIF('2021'!$A$14:$B$547,Consolidado!A292,'2021'!$S$14:$S$547)</f>
        <v>0</v>
      </c>
      <c r="I292" s="5">
        <f ca="1">+SUMIF('2022'!$A$14:$B$517,Consolidado!A292,'2022'!$G$14:$G$517)</f>
        <v>2120132996</v>
      </c>
      <c r="J292" s="5">
        <f ca="1">SUMIF('2022'!$A$14:$B$517,Consolidado!A292,'2022'!$I$14:$I$517)</f>
        <v>2536866673</v>
      </c>
      <c r="K292" s="5">
        <v>0</v>
      </c>
      <c r="L292" s="5">
        <f t="shared" ca="1" si="16"/>
        <v>34362916</v>
      </c>
      <c r="M292" s="5">
        <f t="shared" si="17"/>
        <v>0</v>
      </c>
      <c r="N292" s="5">
        <f t="shared" ca="1" si="18"/>
        <v>34362916</v>
      </c>
      <c r="O292" s="5">
        <v>0</v>
      </c>
      <c r="P292" s="5">
        <v>0</v>
      </c>
    </row>
    <row r="293" spans="1:16" x14ac:dyDescent="0.2">
      <c r="A293" s="26" t="s">
        <v>1081</v>
      </c>
      <c r="B293" s="27"/>
      <c r="C293" s="28" t="s">
        <v>1080</v>
      </c>
      <c r="D293" s="29"/>
      <c r="E293" s="29"/>
      <c r="F293" s="27"/>
      <c r="G293" s="5">
        <f ca="1">SUMIF('2021'!$A$14:$B$547,Consolidado!A293,'2021'!$Q$14:$Q$547)</f>
        <v>0</v>
      </c>
      <c r="H293" s="5">
        <f ca="1">SUMIF('2021'!$A$14:$B$547,Consolidado!A293,'2021'!$S$14:$S$547)</f>
        <v>0</v>
      </c>
      <c r="I293" s="5">
        <f ca="1">+SUMIF('2022'!$A$14:$B$517,Consolidado!A293,'2022'!$G$14:$G$517)</f>
        <v>0</v>
      </c>
      <c r="J293" s="5">
        <f ca="1">SUMIF('2022'!$A$14:$B$517,Consolidado!A293,'2022'!$I$14:$I$517)</f>
        <v>0</v>
      </c>
      <c r="K293" s="5">
        <f ca="1">+G293+I293-H293-J293</f>
        <v>0</v>
      </c>
      <c r="L293" s="5">
        <f t="shared" ca="1" si="16"/>
        <v>0</v>
      </c>
      <c r="M293" s="5">
        <f t="shared" ca="1" si="17"/>
        <v>0</v>
      </c>
      <c r="N293" s="5">
        <f t="shared" ca="1" si="18"/>
        <v>0</v>
      </c>
      <c r="O293" s="5">
        <v>0</v>
      </c>
      <c r="P293" s="5">
        <v>0</v>
      </c>
    </row>
    <row r="294" spans="1:16" x14ac:dyDescent="0.2">
      <c r="A294" s="26" t="s">
        <v>369</v>
      </c>
      <c r="B294" s="27"/>
      <c r="C294" s="28" t="s">
        <v>370</v>
      </c>
      <c r="D294" s="29"/>
      <c r="E294" s="29"/>
      <c r="F294" s="27"/>
      <c r="G294" s="5">
        <f ca="1">SUMIF('2021'!$A$14:$B$547,Consolidado!A294,'2021'!$Q$14:$Q$547)</f>
        <v>4694682</v>
      </c>
      <c r="H294" s="5">
        <f ca="1">SUMIF('2021'!$A$14:$B$547,Consolidado!A294,'2021'!$S$14:$S$547)</f>
        <v>0</v>
      </c>
      <c r="I294" s="5">
        <f ca="1">+SUMIF('2022'!$A$14:$B$517,Consolidado!A294,'2022'!$G$14:$G$517)</f>
        <v>1085674807</v>
      </c>
      <c r="J294" s="5">
        <f ca="1">SUMIF('2022'!$A$14:$B$517,Consolidado!A294,'2022'!$I$14:$I$517)</f>
        <v>1607772072</v>
      </c>
      <c r="K294" s="5"/>
      <c r="L294" s="5">
        <f t="shared" ca="1" si="16"/>
        <v>517402583</v>
      </c>
      <c r="M294" s="5">
        <f t="shared" si="17"/>
        <v>0</v>
      </c>
      <c r="N294" s="5">
        <f t="shared" ca="1" si="18"/>
        <v>517402583</v>
      </c>
      <c r="O294" s="5">
        <v>0</v>
      </c>
      <c r="P294" s="5">
        <v>0</v>
      </c>
    </row>
    <row r="295" spans="1:16" x14ac:dyDescent="0.2">
      <c r="A295" s="26" t="s">
        <v>1079</v>
      </c>
      <c r="B295" s="27"/>
      <c r="C295" s="28" t="s">
        <v>1078</v>
      </c>
      <c r="D295" s="29"/>
      <c r="E295" s="29"/>
      <c r="F295" s="27"/>
      <c r="G295" s="5">
        <f ca="1">SUMIF('2021'!$A$14:$B$547,Consolidado!A295,'2021'!$Q$14:$Q$547)</f>
        <v>590679042</v>
      </c>
      <c r="H295" s="5">
        <f ca="1">SUMIF('2021'!$A$14:$B$547,Consolidado!A295,'2021'!$S$14:$S$547)</f>
        <v>0</v>
      </c>
      <c r="I295" s="5">
        <f ca="1">+SUMIF('2022'!$A$14:$B$517,Consolidado!A295,'2022'!$G$14:$G$517)</f>
        <v>0</v>
      </c>
      <c r="J295" s="5">
        <f ca="1">SUMIF('2022'!$A$14:$B$517,Consolidado!A295,'2022'!$I$14:$I$517)</f>
        <v>0</v>
      </c>
      <c r="K295" s="5">
        <f ca="1">+G295+I295-H295-J295</f>
        <v>590679042</v>
      </c>
      <c r="L295" s="5"/>
      <c r="M295" s="5">
        <f t="shared" ca="1" si="17"/>
        <v>590679042</v>
      </c>
      <c r="N295" s="5">
        <f t="shared" si="18"/>
        <v>0</v>
      </c>
      <c r="O295" s="5">
        <v>0</v>
      </c>
      <c r="P295" s="5">
        <v>0</v>
      </c>
    </row>
    <row r="296" spans="1:16" x14ac:dyDescent="0.2">
      <c r="A296" s="26" t="s">
        <v>371</v>
      </c>
      <c r="B296" s="27"/>
      <c r="C296" s="28" t="s">
        <v>1077</v>
      </c>
      <c r="D296" s="29"/>
      <c r="E296" s="29"/>
      <c r="F296" s="27"/>
      <c r="G296" s="5">
        <f ca="1">SUMIF('2021'!$A$14:$B$547,Consolidado!A296,'2021'!$Q$14:$Q$547)</f>
        <v>0</v>
      </c>
      <c r="H296" s="5">
        <f ca="1">SUMIF('2021'!$A$14:$B$547,Consolidado!A296,'2021'!$S$14:$S$547)</f>
        <v>338620</v>
      </c>
      <c r="I296" s="5">
        <f ca="1">+SUMIF('2022'!$A$14:$B$517,Consolidado!A296,'2022'!$G$14:$G$517)</f>
        <v>0</v>
      </c>
      <c r="J296" s="5">
        <f ca="1">SUMIF('2022'!$A$14:$B$517,Consolidado!A296,'2022'!$I$14:$I$517)</f>
        <v>58261825</v>
      </c>
      <c r="K296" s="5"/>
      <c r="L296" s="5">
        <f t="shared" ca="1" si="16"/>
        <v>58600445</v>
      </c>
      <c r="M296" s="5">
        <f t="shared" si="17"/>
        <v>0</v>
      </c>
      <c r="N296" s="5">
        <f t="shared" ca="1" si="18"/>
        <v>58600445</v>
      </c>
      <c r="O296" s="5">
        <v>0</v>
      </c>
      <c r="P296" s="5">
        <v>0</v>
      </c>
    </row>
    <row r="297" spans="1:16" x14ac:dyDescent="0.2">
      <c r="A297" s="26" t="s">
        <v>1076</v>
      </c>
      <c r="B297" s="27"/>
      <c r="C297" s="28" t="s">
        <v>1075</v>
      </c>
      <c r="D297" s="29"/>
      <c r="E297" s="29"/>
      <c r="F297" s="27"/>
      <c r="G297" s="5">
        <f ca="1">SUMIF('2021'!$A$14:$B$547,Consolidado!A297,'2021'!$Q$14:$Q$547)</f>
        <v>0</v>
      </c>
      <c r="H297" s="5">
        <f ca="1">SUMIF('2021'!$A$14:$B$547,Consolidado!A297,'2021'!$S$14:$S$547)</f>
        <v>162</v>
      </c>
      <c r="I297" s="5">
        <f ca="1">+SUMIF('2022'!$A$14:$B$517,Consolidado!A297,'2022'!$G$14:$G$517)</f>
        <v>0</v>
      </c>
      <c r="J297" s="5">
        <f ca="1">SUMIF('2022'!$A$14:$B$517,Consolidado!A297,'2022'!$I$14:$I$517)</f>
        <v>0</v>
      </c>
      <c r="K297" s="5"/>
      <c r="L297" s="5">
        <f t="shared" ca="1" si="16"/>
        <v>162</v>
      </c>
      <c r="M297" s="5">
        <f t="shared" si="17"/>
        <v>0</v>
      </c>
      <c r="N297" s="5">
        <f t="shared" ca="1" si="18"/>
        <v>162</v>
      </c>
      <c r="O297" s="5">
        <v>0</v>
      </c>
      <c r="P297" s="5">
        <v>0</v>
      </c>
    </row>
    <row r="298" spans="1:16" x14ac:dyDescent="0.2">
      <c r="A298" s="26" t="s">
        <v>373</v>
      </c>
      <c r="B298" s="27"/>
      <c r="C298" s="28" t="s">
        <v>374</v>
      </c>
      <c r="D298" s="29"/>
      <c r="E298" s="29"/>
      <c r="F298" s="27"/>
      <c r="G298" s="5">
        <f ca="1">SUMIF('2021'!$A$14:$B$547,Consolidado!A298,'2021'!$Q$14:$Q$547)</f>
        <v>0</v>
      </c>
      <c r="H298" s="5">
        <f ca="1">SUMIF('2021'!$A$14:$B$547,Consolidado!A298,'2021'!$S$14:$S$547)</f>
        <v>0</v>
      </c>
      <c r="I298" s="5">
        <f ca="1">+SUMIF('2022'!$A$14:$B$517,Consolidado!A298,'2022'!$G$14:$G$517)</f>
        <v>0</v>
      </c>
      <c r="J298" s="5">
        <f ca="1">SUMIF('2022'!$A$14:$B$517,Consolidado!A298,'2022'!$I$14:$I$517)</f>
        <v>527774</v>
      </c>
      <c r="K298" s="5"/>
      <c r="L298" s="5">
        <f t="shared" ca="1" si="16"/>
        <v>527774</v>
      </c>
      <c r="M298" s="5">
        <f t="shared" si="17"/>
        <v>0</v>
      </c>
      <c r="N298" s="5">
        <f t="shared" ca="1" si="18"/>
        <v>527774</v>
      </c>
      <c r="O298" s="5"/>
      <c r="P298" s="5"/>
    </row>
    <row r="299" spans="1:16" x14ac:dyDescent="0.2">
      <c r="A299" s="26" t="s">
        <v>1074</v>
      </c>
      <c r="B299" s="27"/>
      <c r="C299" s="28" t="s">
        <v>1073</v>
      </c>
      <c r="D299" s="29"/>
      <c r="E299" s="29"/>
      <c r="F299" s="27"/>
      <c r="G299" s="5">
        <f ca="1">SUMIF('2021'!$A$14:$B$547,Consolidado!A299,'2021'!$Q$14:$Q$547)</f>
        <v>0</v>
      </c>
      <c r="H299" s="5">
        <f ca="1">SUMIF('2021'!$A$14:$B$547,Consolidado!A299,'2021'!$S$14:$S$547)</f>
        <v>1870726889</v>
      </c>
      <c r="I299" s="5">
        <f ca="1">+SUMIF('2022'!$A$14:$B$517,Consolidado!A299,'2022'!$G$14:$G$517)</f>
        <v>0</v>
      </c>
      <c r="J299" s="5">
        <f ca="1">SUMIF('2022'!$A$14:$B$517,Consolidado!A299,'2022'!$I$14:$I$517)</f>
        <v>0</v>
      </c>
      <c r="K299" s="5"/>
      <c r="L299" s="5">
        <f t="shared" ca="1" si="16"/>
        <v>1870726889</v>
      </c>
      <c r="M299" s="5">
        <f t="shared" si="17"/>
        <v>0</v>
      </c>
      <c r="N299" s="5">
        <f t="shared" ca="1" si="18"/>
        <v>1870726889</v>
      </c>
      <c r="O299" s="5">
        <v>0</v>
      </c>
      <c r="P299" s="5">
        <v>0</v>
      </c>
    </row>
    <row r="300" spans="1:16" x14ac:dyDescent="0.2">
      <c r="A300" s="26" t="s">
        <v>1072</v>
      </c>
      <c r="B300" s="27"/>
      <c r="C300" s="28" t="s">
        <v>1071</v>
      </c>
      <c r="D300" s="29"/>
      <c r="E300" s="29"/>
      <c r="F300" s="27"/>
      <c r="G300" s="5">
        <f ca="1">SUMIF('2021'!$A$14:$B$547,Consolidado!A300,'2021'!$Q$14:$Q$547)</f>
        <v>0</v>
      </c>
      <c r="H300" s="5">
        <f ca="1">SUMIF('2021'!$A$14:$B$547,Consolidado!A300,'2021'!$S$14:$S$547)</f>
        <v>133927678</v>
      </c>
      <c r="I300" s="5">
        <f ca="1">+SUMIF('2022'!$A$14:$B$517,Consolidado!A300,'2022'!$G$14:$G$517)</f>
        <v>0</v>
      </c>
      <c r="J300" s="5">
        <f ca="1">SUMIF('2022'!$A$14:$B$517,Consolidado!A300,'2022'!$I$14:$I$517)</f>
        <v>0</v>
      </c>
      <c r="K300" s="5"/>
      <c r="L300" s="5">
        <f t="shared" ca="1" si="16"/>
        <v>133927678</v>
      </c>
      <c r="M300" s="5">
        <f t="shared" si="17"/>
        <v>0</v>
      </c>
      <c r="N300" s="5">
        <f t="shared" ca="1" si="18"/>
        <v>133927678</v>
      </c>
      <c r="O300" s="5">
        <v>0</v>
      </c>
      <c r="P300" s="5">
        <v>0</v>
      </c>
    </row>
    <row r="301" spans="1:16" x14ac:dyDescent="0.2">
      <c r="A301" s="26" t="s">
        <v>1070</v>
      </c>
      <c r="B301" s="27"/>
      <c r="C301" s="28" t="s">
        <v>1069</v>
      </c>
      <c r="D301" s="29"/>
      <c r="E301" s="29"/>
      <c r="F301" s="27"/>
      <c r="G301" s="5">
        <f ca="1">SUMIF('2021'!$A$14:$B$547,Consolidado!A301,'2021'!$Q$14:$Q$547)</f>
        <v>0</v>
      </c>
      <c r="H301" s="5">
        <f ca="1">SUMIF('2021'!$A$14:$B$547,Consolidado!A301,'2021'!$S$14:$S$547)</f>
        <v>189206655</v>
      </c>
      <c r="I301" s="5">
        <f ca="1">+SUMIF('2022'!$A$14:$B$517,Consolidado!A301,'2022'!$G$14:$G$517)</f>
        <v>0</v>
      </c>
      <c r="J301" s="5">
        <f ca="1">SUMIF('2022'!$A$14:$B$517,Consolidado!A301,'2022'!$I$14:$I$517)</f>
        <v>0</v>
      </c>
      <c r="K301" s="5"/>
      <c r="L301" s="5">
        <f t="shared" ca="1" si="16"/>
        <v>189206655</v>
      </c>
      <c r="M301" s="5">
        <f t="shared" si="17"/>
        <v>0</v>
      </c>
      <c r="N301" s="5">
        <f t="shared" ca="1" si="18"/>
        <v>189206655</v>
      </c>
      <c r="O301" s="5">
        <v>0</v>
      </c>
      <c r="P301" s="5">
        <v>0</v>
      </c>
    </row>
    <row r="302" spans="1:16" x14ac:dyDescent="0.2">
      <c r="A302" s="26" t="s">
        <v>1068</v>
      </c>
      <c r="B302" s="27"/>
      <c r="C302" s="28" t="s">
        <v>1067</v>
      </c>
      <c r="D302" s="29"/>
      <c r="E302" s="29"/>
      <c r="F302" s="27"/>
      <c r="G302" s="5">
        <f ca="1">SUMIF('2021'!$A$14:$B$547,Consolidado!A302,'2021'!$Q$14:$Q$547)</f>
        <v>0</v>
      </c>
      <c r="H302" s="5">
        <f ca="1">SUMIF('2021'!$A$14:$B$547,Consolidado!A302,'2021'!$S$14:$S$547)</f>
        <v>4005426655</v>
      </c>
      <c r="I302" s="5">
        <f ca="1">+SUMIF('2022'!$A$14:$B$517,Consolidado!A302,'2022'!$G$14:$G$517)</f>
        <v>0</v>
      </c>
      <c r="J302" s="5">
        <f ca="1">SUMIF('2022'!$A$14:$B$517,Consolidado!A302,'2022'!$I$14:$I$517)</f>
        <v>0</v>
      </c>
      <c r="K302" s="5"/>
      <c r="L302" s="5">
        <f t="shared" ca="1" si="16"/>
        <v>4005426655</v>
      </c>
      <c r="M302" s="5">
        <f t="shared" si="17"/>
        <v>0</v>
      </c>
      <c r="N302" s="5">
        <f t="shared" ca="1" si="18"/>
        <v>4005426655</v>
      </c>
      <c r="O302" s="5">
        <v>0</v>
      </c>
      <c r="P302" s="5">
        <v>0</v>
      </c>
    </row>
    <row r="303" spans="1:16" x14ac:dyDescent="0.2">
      <c r="A303" s="26" t="s">
        <v>1066</v>
      </c>
      <c r="B303" s="27"/>
      <c r="C303" s="28" t="s">
        <v>1065</v>
      </c>
      <c r="D303" s="29"/>
      <c r="E303" s="29"/>
      <c r="F303" s="27"/>
      <c r="G303" s="5">
        <f ca="1">SUMIF('2021'!$A$14:$B$547,Consolidado!A303,'2021'!$Q$14:$Q$547)</f>
        <v>0</v>
      </c>
      <c r="H303" s="5">
        <f ca="1">SUMIF('2021'!$A$14:$B$547,Consolidado!A303,'2021'!$S$14:$S$547)</f>
        <v>675982643</v>
      </c>
      <c r="I303" s="5">
        <f ca="1">+SUMIF('2022'!$A$14:$B$517,Consolidado!A303,'2022'!$G$14:$G$517)</f>
        <v>0</v>
      </c>
      <c r="J303" s="5">
        <f ca="1">SUMIF('2022'!$A$14:$B$517,Consolidado!A303,'2022'!$I$14:$I$517)</f>
        <v>0</v>
      </c>
      <c r="K303" s="5"/>
      <c r="L303" s="5">
        <f t="shared" ca="1" si="16"/>
        <v>675982643</v>
      </c>
      <c r="M303" s="5">
        <f t="shared" si="17"/>
        <v>0</v>
      </c>
      <c r="N303" s="5">
        <f t="shared" ca="1" si="18"/>
        <v>675982643</v>
      </c>
      <c r="O303" s="5">
        <v>0</v>
      </c>
      <c r="P303" s="5">
        <v>0</v>
      </c>
    </row>
    <row r="304" spans="1:16" x14ac:dyDescent="0.2">
      <c r="A304" s="26" t="s">
        <v>1064</v>
      </c>
      <c r="B304" s="27"/>
      <c r="C304" s="28" t="s">
        <v>1063</v>
      </c>
      <c r="D304" s="29"/>
      <c r="E304" s="29"/>
      <c r="F304" s="27"/>
      <c r="G304" s="5">
        <f ca="1">SUMIF('2021'!$A$14:$B$547,Consolidado!A304,'2021'!$Q$14:$Q$547)</f>
        <v>0</v>
      </c>
      <c r="H304" s="5">
        <f ca="1">SUMIF('2021'!$A$14:$B$547,Consolidado!A304,'2021'!$S$14:$S$547)</f>
        <v>218975755</v>
      </c>
      <c r="I304" s="5">
        <f ca="1">+SUMIF('2022'!$A$14:$B$517,Consolidado!A304,'2022'!$G$14:$G$517)</f>
        <v>0</v>
      </c>
      <c r="J304" s="5">
        <f ca="1">SUMIF('2022'!$A$14:$B$517,Consolidado!A304,'2022'!$I$14:$I$517)</f>
        <v>0</v>
      </c>
      <c r="K304" s="16"/>
      <c r="L304" s="5">
        <f t="shared" ca="1" si="16"/>
        <v>218975755</v>
      </c>
      <c r="M304" s="5">
        <f t="shared" si="17"/>
        <v>0</v>
      </c>
      <c r="N304" s="5">
        <f t="shared" ca="1" si="18"/>
        <v>218975755</v>
      </c>
      <c r="O304" s="5">
        <v>0</v>
      </c>
      <c r="P304" s="5">
        <v>0</v>
      </c>
    </row>
    <row r="305" spans="1:16" x14ac:dyDescent="0.2">
      <c r="A305" s="26" t="s">
        <v>1062</v>
      </c>
      <c r="B305" s="27"/>
      <c r="C305" s="28" t="s">
        <v>1061</v>
      </c>
      <c r="D305" s="29"/>
      <c r="E305" s="29"/>
      <c r="F305" s="27"/>
      <c r="G305" s="5">
        <f ca="1">SUMIF('2021'!$A$14:$B$547,Consolidado!A305,'2021'!$Q$14:$Q$547)</f>
        <v>7834302677</v>
      </c>
      <c r="H305" s="5">
        <v>1169461375</v>
      </c>
      <c r="I305" s="5">
        <f ca="1">+SUMIF('2022'!$A$14:$B$517,Consolidado!A305,'2022'!$G$14:$G$517)</f>
        <v>0</v>
      </c>
      <c r="J305" s="15">
        <f ca="1">SUMIF('2022'!$A$14:$B$517,Consolidado!A305,'2022'!$I$14:$I$517)</f>
        <v>0</v>
      </c>
      <c r="K305" s="12">
        <f ca="1">+G305+I305-H305-J305</f>
        <v>6664841302</v>
      </c>
      <c r="L305" s="5"/>
      <c r="M305" s="5">
        <f t="shared" ca="1" si="17"/>
        <v>6664841302</v>
      </c>
      <c r="N305" s="5">
        <f t="shared" si="18"/>
        <v>0</v>
      </c>
      <c r="O305" s="5">
        <v>0</v>
      </c>
      <c r="P305" s="5">
        <v>0</v>
      </c>
    </row>
    <row r="306" spans="1:16" x14ac:dyDescent="0.2">
      <c r="A306" s="26" t="s">
        <v>375</v>
      </c>
      <c r="B306" s="27"/>
      <c r="C306" s="28" t="s">
        <v>376</v>
      </c>
      <c r="D306" s="29"/>
      <c r="E306" s="29"/>
      <c r="F306" s="27"/>
      <c r="G306" s="17"/>
      <c r="H306" s="17"/>
      <c r="I306" s="5">
        <v>16498126</v>
      </c>
      <c r="J306" s="5">
        <v>6921986448</v>
      </c>
      <c r="K306" s="18">
        <v>0</v>
      </c>
      <c r="L306" s="18">
        <v>6905488322</v>
      </c>
      <c r="M306" s="5"/>
      <c r="N306" s="5">
        <v>0</v>
      </c>
      <c r="O306" s="18">
        <v>0</v>
      </c>
      <c r="P306" s="18">
        <v>6905488322</v>
      </c>
    </row>
    <row r="307" spans="1:16" x14ac:dyDescent="0.2">
      <c r="A307" s="26" t="s">
        <v>377</v>
      </c>
      <c r="B307" s="27"/>
      <c r="C307" s="28" t="s">
        <v>378</v>
      </c>
      <c r="D307" s="29"/>
      <c r="E307" s="29"/>
      <c r="F307" s="27"/>
      <c r="G307" s="17"/>
      <c r="H307" s="17"/>
      <c r="I307" s="5">
        <v>0</v>
      </c>
      <c r="J307" s="5">
        <v>1978640918</v>
      </c>
      <c r="K307" s="18">
        <v>0</v>
      </c>
      <c r="L307" s="18">
        <v>1978640918</v>
      </c>
      <c r="M307" s="5"/>
      <c r="N307" s="5">
        <v>0</v>
      </c>
      <c r="O307" s="18">
        <v>0</v>
      </c>
      <c r="P307" s="18">
        <v>1978640918</v>
      </c>
    </row>
    <row r="308" spans="1:16" x14ac:dyDescent="0.2">
      <c r="A308" s="26" t="s">
        <v>379</v>
      </c>
      <c r="B308" s="27"/>
      <c r="C308" s="28" t="s">
        <v>380</v>
      </c>
      <c r="D308" s="29"/>
      <c r="E308" s="29"/>
      <c r="F308" s="27"/>
      <c r="G308" s="17"/>
      <c r="H308" s="17"/>
      <c r="I308" s="5">
        <v>0</v>
      </c>
      <c r="J308" s="5">
        <v>2879577093</v>
      </c>
      <c r="K308" s="18">
        <v>0</v>
      </c>
      <c r="L308" s="18">
        <v>2879577093</v>
      </c>
      <c r="M308" s="5"/>
      <c r="N308" s="5">
        <v>0</v>
      </c>
      <c r="O308" s="18">
        <v>0</v>
      </c>
      <c r="P308" s="18">
        <v>2879577093</v>
      </c>
    </row>
    <row r="309" spans="1:16" x14ac:dyDescent="0.2">
      <c r="A309" s="26" t="s">
        <v>381</v>
      </c>
      <c r="B309" s="27"/>
      <c r="C309" s="28" t="s">
        <v>382</v>
      </c>
      <c r="D309" s="29"/>
      <c r="E309" s="29"/>
      <c r="F309" s="27"/>
      <c r="G309" s="17"/>
      <c r="H309" s="17"/>
      <c r="I309" s="5">
        <v>0</v>
      </c>
      <c r="J309" s="5">
        <v>489223600</v>
      </c>
      <c r="K309" s="18">
        <v>0</v>
      </c>
      <c r="L309" s="18">
        <v>489223600</v>
      </c>
      <c r="M309" s="5"/>
      <c r="N309" s="5">
        <v>0</v>
      </c>
      <c r="O309" s="18">
        <v>0</v>
      </c>
      <c r="P309" s="18">
        <v>489223600</v>
      </c>
    </row>
    <row r="310" spans="1:16" x14ac:dyDescent="0.2">
      <c r="A310" s="26" t="s">
        <v>383</v>
      </c>
      <c r="B310" s="27"/>
      <c r="C310" s="28" t="s">
        <v>384</v>
      </c>
      <c r="D310" s="29"/>
      <c r="E310" s="29"/>
      <c r="F310" s="27"/>
      <c r="G310" s="17"/>
      <c r="H310" s="17"/>
      <c r="I310" s="5">
        <v>0</v>
      </c>
      <c r="J310" s="5">
        <v>123244631</v>
      </c>
      <c r="K310" s="18">
        <v>0</v>
      </c>
      <c r="L310" s="18">
        <v>123244631</v>
      </c>
      <c r="M310" s="5"/>
      <c r="N310" s="5">
        <v>0</v>
      </c>
      <c r="O310" s="18">
        <v>0</v>
      </c>
      <c r="P310" s="18">
        <v>123244631</v>
      </c>
    </row>
    <row r="311" spans="1:16" x14ac:dyDescent="0.2">
      <c r="A311" s="26" t="s">
        <v>385</v>
      </c>
      <c r="B311" s="27"/>
      <c r="C311" s="28" t="s">
        <v>386</v>
      </c>
      <c r="D311" s="29"/>
      <c r="E311" s="29"/>
      <c r="F311" s="27"/>
      <c r="G311" s="17"/>
      <c r="H311" s="17"/>
      <c r="I311" s="5">
        <v>0</v>
      </c>
      <c r="J311" s="5">
        <v>28895094</v>
      </c>
      <c r="K311" s="18">
        <v>0</v>
      </c>
      <c r="L311" s="18">
        <v>28895094</v>
      </c>
      <c r="M311" s="5"/>
      <c r="N311" s="5">
        <v>0</v>
      </c>
      <c r="O311" s="18">
        <v>0</v>
      </c>
      <c r="P311" s="18">
        <v>28895094</v>
      </c>
    </row>
    <row r="312" spans="1:16" x14ac:dyDescent="0.2">
      <c r="A312" s="26" t="s">
        <v>387</v>
      </c>
      <c r="B312" s="27"/>
      <c r="C312" s="28" t="s">
        <v>388</v>
      </c>
      <c r="D312" s="29"/>
      <c r="E312" s="29"/>
      <c r="F312" s="27"/>
      <c r="G312" s="17"/>
      <c r="H312" s="17"/>
      <c r="I312" s="5">
        <v>0</v>
      </c>
      <c r="J312" s="5">
        <v>6217973</v>
      </c>
      <c r="K312" s="18">
        <v>0</v>
      </c>
      <c r="L312" s="18">
        <v>6217973</v>
      </c>
      <c r="M312" s="5"/>
      <c r="N312" s="5">
        <v>0</v>
      </c>
      <c r="O312" s="18">
        <v>0</v>
      </c>
      <c r="P312" s="18">
        <v>6217973</v>
      </c>
    </row>
    <row r="313" spans="1:16" x14ac:dyDescent="0.2">
      <c r="A313" s="26" t="s">
        <v>389</v>
      </c>
      <c r="B313" s="27"/>
      <c r="C313" s="28" t="s">
        <v>390</v>
      </c>
      <c r="D313" s="29"/>
      <c r="E313" s="29"/>
      <c r="F313" s="27"/>
      <c r="G313" s="17"/>
      <c r="H313" s="17"/>
      <c r="I313" s="5">
        <v>244375</v>
      </c>
      <c r="J313" s="5">
        <v>138623312</v>
      </c>
      <c r="K313" s="18">
        <v>0</v>
      </c>
      <c r="L313" s="18">
        <v>138378937</v>
      </c>
      <c r="M313" s="5"/>
      <c r="N313" s="5">
        <v>0</v>
      </c>
      <c r="O313" s="18">
        <v>0</v>
      </c>
      <c r="P313" s="18">
        <v>138378937</v>
      </c>
    </row>
    <row r="314" spans="1:16" x14ac:dyDescent="0.2">
      <c r="A314" s="26" t="s">
        <v>391</v>
      </c>
      <c r="B314" s="27"/>
      <c r="C314" s="28" t="s">
        <v>392</v>
      </c>
      <c r="D314" s="29"/>
      <c r="E314" s="29"/>
      <c r="F314" s="27"/>
      <c r="G314" s="17"/>
      <c r="H314" s="17"/>
      <c r="I314" s="5">
        <v>194569197</v>
      </c>
      <c r="J314" s="5">
        <v>196566132</v>
      </c>
      <c r="K314" s="18">
        <v>0</v>
      </c>
      <c r="L314" s="18">
        <v>1996935</v>
      </c>
      <c r="M314" s="5"/>
      <c r="N314" s="5">
        <v>0</v>
      </c>
      <c r="O314" s="18">
        <v>0</v>
      </c>
      <c r="P314" s="18">
        <v>1996935</v>
      </c>
    </row>
    <row r="315" spans="1:16" x14ac:dyDescent="0.2">
      <c r="A315" s="26" t="s">
        <v>393</v>
      </c>
      <c r="B315" s="27"/>
      <c r="C315" s="28" t="s">
        <v>394</v>
      </c>
      <c r="D315" s="29"/>
      <c r="E315" s="29"/>
      <c r="F315" s="27"/>
      <c r="G315" s="17"/>
      <c r="H315" s="17"/>
      <c r="I315" s="5">
        <v>2005024</v>
      </c>
      <c r="J315" s="5">
        <v>1738506460</v>
      </c>
      <c r="K315" s="18">
        <v>0</v>
      </c>
      <c r="L315" s="18">
        <v>1736501436</v>
      </c>
      <c r="M315" s="5"/>
      <c r="N315" s="5">
        <v>0</v>
      </c>
      <c r="O315" s="18">
        <v>0</v>
      </c>
      <c r="P315" s="18">
        <v>1736501436</v>
      </c>
    </row>
    <row r="316" spans="1:16" x14ac:dyDescent="0.2">
      <c r="A316" s="26" t="s">
        <v>395</v>
      </c>
      <c r="B316" s="27"/>
      <c r="C316" s="28" t="s">
        <v>396</v>
      </c>
      <c r="D316" s="29"/>
      <c r="E316" s="29"/>
      <c r="F316" s="27"/>
      <c r="G316" s="17"/>
      <c r="H316" s="17"/>
      <c r="I316" s="5">
        <v>0</v>
      </c>
      <c r="J316" s="5">
        <v>100954966</v>
      </c>
      <c r="K316" s="18">
        <v>0</v>
      </c>
      <c r="L316" s="18">
        <v>100954966</v>
      </c>
      <c r="M316" s="5"/>
      <c r="N316" s="5">
        <v>0</v>
      </c>
      <c r="O316" s="18">
        <v>0</v>
      </c>
      <c r="P316" s="18">
        <v>100954966</v>
      </c>
    </row>
    <row r="317" spans="1:16" x14ac:dyDescent="0.2">
      <c r="A317" s="26" t="s">
        <v>397</v>
      </c>
      <c r="B317" s="27"/>
      <c r="C317" s="28" t="s">
        <v>398</v>
      </c>
      <c r="D317" s="29"/>
      <c r="E317" s="29"/>
      <c r="F317" s="27"/>
      <c r="G317" s="17"/>
      <c r="H317" s="17"/>
      <c r="I317" s="5">
        <v>0</v>
      </c>
      <c r="J317" s="5">
        <v>44126312</v>
      </c>
      <c r="K317" s="18">
        <v>0</v>
      </c>
      <c r="L317" s="18">
        <v>44126312</v>
      </c>
      <c r="M317" s="5"/>
      <c r="N317" s="5">
        <v>0</v>
      </c>
      <c r="O317" s="18">
        <v>0</v>
      </c>
      <c r="P317" s="18">
        <v>44126312</v>
      </c>
    </row>
    <row r="318" spans="1:16" x14ac:dyDescent="0.2">
      <c r="A318" s="26" t="s">
        <v>399</v>
      </c>
      <c r="B318" s="27"/>
      <c r="C318" s="28" t="s">
        <v>400</v>
      </c>
      <c r="D318" s="29"/>
      <c r="E318" s="29"/>
      <c r="F318" s="27"/>
      <c r="G318" s="17"/>
      <c r="H318" s="17"/>
      <c r="I318" s="5">
        <v>0</v>
      </c>
      <c r="J318" s="5">
        <v>11305632</v>
      </c>
      <c r="K318" s="18">
        <v>0</v>
      </c>
      <c r="L318" s="18">
        <v>11305632</v>
      </c>
      <c r="M318" s="5"/>
      <c r="N318" s="5">
        <v>0</v>
      </c>
      <c r="O318" s="18">
        <v>0</v>
      </c>
      <c r="P318" s="18">
        <v>11305632</v>
      </c>
    </row>
    <row r="319" spans="1:16" x14ac:dyDescent="0.2">
      <c r="A319" s="26" t="s">
        <v>401</v>
      </c>
      <c r="B319" s="27"/>
      <c r="C319" s="28" t="s">
        <v>402</v>
      </c>
      <c r="D319" s="29"/>
      <c r="E319" s="29"/>
      <c r="F319" s="27"/>
      <c r="G319" s="17"/>
      <c r="H319" s="17"/>
      <c r="I319" s="5">
        <v>0</v>
      </c>
      <c r="J319" s="5">
        <v>36630168</v>
      </c>
      <c r="K319" s="18">
        <v>0</v>
      </c>
      <c r="L319" s="18">
        <v>36630168</v>
      </c>
      <c r="M319" s="5"/>
      <c r="N319" s="5">
        <v>0</v>
      </c>
      <c r="O319" s="18">
        <v>0</v>
      </c>
      <c r="P319" s="18">
        <v>36630168</v>
      </c>
    </row>
    <row r="320" spans="1:16" x14ac:dyDescent="0.2">
      <c r="A320" s="26" t="s">
        <v>403</v>
      </c>
      <c r="B320" s="27"/>
      <c r="C320" s="28" t="s">
        <v>404</v>
      </c>
      <c r="D320" s="29"/>
      <c r="E320" s="29"/>
      <c r="F320" s="27"/>
      <c r="G320" s="17"/>
      <c r="H320" s="17"/>
      <c r="I320" s="5">
        <v>0</v>
      </c>
      <c r="J320" s="5">
        <v>1042076761</v>
      </c>
      <c r="K320" s="18">
        <v>0</v>
      </c>
      <c r="L320" s="18">
        <v>1042076761</v>
      </c>
      <c r="M320" s="5"/>
      <c r="N320" s="5">
        <v>0</v>
      </c>
      <c r="O320" s="18">
        <v>0</v>
      </c>
      <c r="P320" s="18">
        <v>1042076761</v>
      </c>
    </row>
    <row r="321" spans="1:16" x14ac:dyDescent="0.2">
      <c r="A321" s="30" t="s">
        <v>1296</v>
      </c>
      <c r="B321" s="31"/>
      <c r="C321" s="28" t="s">
        <v>1297</v>
      </c>
      <c r="D321" s="29"/>
      <c r="E321" s="29"/>
      <c r="F321" s="27"/>
      <c r="G321" s="17"/>
      <c r="H321" s="17"/>
      <c r="I321" s="5">
        <v>0</v>
      </c>
      <c r="J321" s="5">
        <v>100037048</v>
      </c>
      <c r="K321" s="18">
        <v>0</v>
      </c>
      <c r="L321" s="18">
        <v>100037048</v>
      </c>
      <c r="M321" s="5"/>
      <c r="N321" s="5"/>
      <c r="O321" s="18">
        <v>0</v>
      </c>
      <c r="P321" s="18">
        <v>100037048</v>
      </c>
    </row>
    <row r="322" spans="1:16" x14ac:dyDescent="0.2">
      <c r="A322" s="30" t="s">
        <v>1058</v>
      </c>
      <c r="B322" s="31"/>
      <c r="C322" s="28" t="s">
        <v>1057</v>
      </c>
      <c r="D322" s="29"/>
      <c r="E322" s="29"/>
      <c r="F322" s="27"/>
      <c r="G322" s="17"/>
      <c r="H322" s="17"/>
      <c r="I322" s="5">
        <v>0</v>
      </c>
      <c r="J322" s="5">
        <v>213172932</v>
      </c>
      <c r="K322" s="18">
        <v>0</v>
      </c>
      <c r="L322" s="18">
        <v>213172932</v>
      </c>
      <c r="M322" s="5"/>
      <c r="N322" s="5"/>
      <c r="O322" s="18">
        <v>0</v>
      </c>
      <c r="P322" s="18">
        <v>213172932</v>
      </c>
    </row>
    <row r="323" spans="1:16" x14ac:dyDescent="0.2">
      <c r="A323" s="26" t="s">
        <v>405</v>
      </c>
      <c r="B323" s="27"/>
      <c r="C323" s="28" t="s">
        <v>406</v>
      </c>
      <c r="D323" s="29"/>
      <c r="E323" s="29"/>
      <c r="F323" s="27"/>
      <c r="G323" s="17"/>
      <c r="H323" s="17"/>
      <c r="I323" s="5">
        <v>98148</v>
      </c>
      <c r="J323" s="5">
        <v>263991600</v>
      </c>
      <c r="K323" s="18">
        <v>0</v>
      </c>
      <c r="L323" s="18">
        <v>263893452</v>
      </c>
      <c r="M323" s="5"/>
      <c r="N323" s="5">
        <v>0</v>
      </c>
      <c r="O323" s="18">
        <v>0</v>
      </c>
      <c r="P323" s="18">
        <v>263893452</v>
      </c>
    </row>
    <row r="324" spans="1:16" x14ac:dyDescent="0.2">
      <c r="A324" s="26" t="s">
        <v>407</v>
      </c>
      <c r="B324" s="27"/>
      <c r="C324" s="28" t="s">
        <v>408</v>
      </c>
      <c r="D324" s="29"/>
      <c r="E324" s="29"/>
      <c r="F324" s="27"/>
      <c r="G324" s="17"/>
      <c r="H324" s="17"/>
      <c r="I324" s="5">
        <v>178492</v>
      </c>
      <c r="J324" s="5">
        <v>349874343</v>
      </c>
      <c r="K324" s="18">
        <v>0</v>
      </c>
      <c r="L324" s="18">
        <v>349695851</v>
      </c>
      <c r="M324" s="5"/>
      <c r="N324" s="5">
        <v>0</v>
      </c>
      <c r="O324" s="18">
        <v>0</v>
      </c>
      <c r="P324" s="18">
        <v>349695851</v>
      </c>
    </row>
    <row r="325" spans="1:16" x14ac:dyDescent="0.2">
      <c r="A325" s="26" t="s">
        <v>409</v>
      </c>
      <c r="B325" s="27"/>
      <c r="C325" s="28" t="s">
        <v>410</v>
      </c>
      <c r="D325" s="29"/>
      <c r="E325" s="29"/>
      <c r="F325" s="27"/>
      <c r="G325" s="17"/>
      <c r="H325" s="17"/>
      <c r="I325" s="5">
        <v>0</v>
      </c>
      <c r="J325" s="5">
        <v>11393521</v>
      </c>
      <c r="K325" s="18">
        <v>0</v>
      </c>
      <c r="L325" s="18">
        <v>11393521</v>
      </c>
      <c r="M325" s="5"/>
      <c r="N325" s="5">
        <v>0</v>
      </c>
      <c r="O325" s="18">
        <v>0</v>
      </c>
      <c r="P325" s="18">
        <v>11393521</v>
      </c>
    </row>
    <row r="326" spans="1:16" x14ac:dyDescent="0.2">
      <c r="A326" s="26" t="s">
        <v>411</v>
      </c>
      <c r="B326" s="27"/>
      <c r="C326" s="28" t="s">
        <v>412</v>
      </c>
      <c r="D326" s="29"/>
      <c r="E326" s="29"/>
      <c r="F326" s="27"/>
      <c r="G326" s="17"/>
      <c r="H326" s="17"/>
      <c r="I326" s="5">
        <v>0</v>
      </c>
      <c r="J326" s="5">
        <v>4212000</v>
      </c>
      <c r="K326" s="18">
        <v>0</v>
      </c>
      <c r="L326" s="18">
        <v>4212000</v>
      </c>
      <c r="M326" s="5"/>
      <c r="N326" s="5">
        <v>0</v>
      </c>
      <c r="O326" s="18">
        <v>0</v>
      </c>
      <c r="P326" s="18">
        <v>4212000</v>
      </c>
    </row>
    <row r="327" spans="1:16" x14ac:dyDescent="0.2">
      <c r="A327" s="26" t="s">
        <v>413</v>
      </c>
      <c r="B327" s="27"/>
      <c r="C327" s="28" t="s">
        <v>414</v>
      </c>
      <c r="D327" s="29"/>
      <c r="E327" s="29"/>
      <c r="F327" s="27"/>
      <c r="G327" s="17"/>
      <c r="H327" s="17"/>
      <c r="I327" s="5">
        <v>0</v>
      </c>
      <c r="J327" s="5">
        <v>433743882</v>
      </c>
      <c r="K327" s="18">
        <v>0</v>
      </c>
      <c r="L327" s="18">
        <v>433743882</v>
      </c>
      <c r="M327" s="5"/>
      <c r="N327" s="5">
        <v>0</v>
      </c>
      <c r="O327" s="18">
        <v>0</v>
      </c>
      <c r="P327" s="18">
        <v>433743882</v>
      </c>
    </row>
    <row r="328" spans="1:16" x14ac:dyDescent="0.2">
      <c r="A328" s="26" t="s">
        <v>415</v>
      </c>
      <c r="B328" s="27"/>
      <c r="C328" s="28" t="s">
        <v>416</v>
      </c>
      <c r="D328" s="29"/>
      <c r="E328" s="29"/>
      <c r="F328" s="27"/>
      <c r="G328" s="17"/>
      <c r="H328" s="17"/>
      <c r="I328" s="5">
        <v>0</v>
      </c>
      <c r="J328" s="5">
        <v>87255</v>
      </c>
      <c r="K328" s="18">
        <v>0</v>
      </c>
      <c r="L328" s="18">
        <v>87255</v>
      </c>
      <c r="M328" s="5"/>
      <c r="N328" s="5">
        <v>0</v>
      </c>
      <c r="O328" s="18">
        <v>0</v>
      </c>
      <c r="P328" s="18">
        <v>87255</v>
      </c>
    </row>
    <row r="329" spans="1:16" x14ac:dyDescent="0.2">
      <c r="A329" s="26" t="s">
        <v>417</v>
      </c>
      <c r="B329" s="27"/>
      <c r="C329" s="28" t="s">
        <v>418</v>
      </c>
      <c r="D329" s="29"/>
      <c r="E329" s="29"/>
      <c r="F329" s="27"/>
      <c r="G329" s="17"/>
      <c r="H329" s="17"/>
      <c r="I329" s="5">
        <v>0</v>
      </c>
      <c r="J329" s="5">
        <v>132682021</v>
      </c>
      <c r="K329" s="18">
        <v>0</v>
      </c>
      <c r="L329" s="18">
        <v>132682021</v>
      </c>
      <c r="M329" s="5"/>
      <c r="N329" s="5">
        <v>0</v>
      </c>
      <c r="O329" s="18">
        <v>0</v>
      </c>
      <c r="P329" s="18">
        <v>132682021</v>
      </c>
    </row>
    <row r="330" spans="1:16" x14ac:dyDescent="0.2">
      <c r="A330" s="26" t="s">
        <v>419</v>
      </c>
      <c r="B330" s="27"/>
      <c r="C330" s="28" t="s">
        <v>420</v>
      </c>
      <c r="D330" s="29"/>
      <c r="E330" s="29"/>
      <c r="F330" s="27"/>
      <c r="G330" s="17"/>
      <c r="H330" s="17"/>
      <c r="I330" s="5">
        <v>0</v>
      </c>
      <c r="J330" s="5">
        <v>97011771</v>
      </c>
      <c r="K330" s="18">
        <v>0</v>
      </c>
      <c r="L330" s="18">
        <v>97011771</v>
      </c>
      <c r="M330" s="5"/>
      <c r="N330" s="5">
        <v>0</v>
      </c>
      <c r="O330" s="18">
        <v>0</v>
      </c>
      <c r="P330" s="18">
        <v>97011771</v>
      </c>
    </row>
    <row r="331" spans="1:16" x14ac:dyDescent="0.2">
      <c r="A331" s="26" t="s">
        <v>421</v>
      </c>
      <c r="B331" s="27"/>
      <c r="C331" s="28" t="s">
        <v>422</v>
      </c>
      <c r="D331" s="29"/>
      <c r="E331" s="29"/>
      <c r="F331" s="27"/>
      <c r="G331" s="17"/>
      <c r="H331" s="17"/>
      <c r="I331" s="5">
        <v>0</v>
      </c>
      <c r="J331" s="5">
        <v>270159902</v>
      </c>
      <c r="K331" s="18">
        <v>0</v>
      </c>
      <c r="L331" s="18">
        <v>270159902</v>
      </c>
      <c r="M331" s="5"/>
      <c r="N331" s="5">
        <v>0</v>
      </c>
      <c r="O331" s="18">
        <v>0</v>
      </c>
      <c r="P331" s="18">
        <v>270159902</v>
      </c>
    </row>
    <row r="332" spans="1:16" x14ac:dyDescent="0.2">
      <c r="A332" s="26" t="s">
        <v>423</v>
      </c>
      <c r="B332" s="27"/>
      <c r="C332" s="28" t="s">
        <v>424</v>
      </c>
      <c r="D332" s="29"/>
      <c r="E332" s="29"/>
      <c r="F332" s="27"/>
      <c r="G332" s="17"/>
      <c r="H332" s="17"/>
      <c r="I332" s="5">
        <v>0</v>
      </c>
      <c r="J332" s="5">
        <v>153358104</v>
      </c>
      <c r="K332" s="18">
        <v>0</v>
      </c>
      <c r="L332" s="18">
        <v>153358104</v>
      </c>
      <c r="M332" s="5"/>
      <c r="N332" s="5">
        <v>0</v>
      </c>
      <c r="O332" s="18">
        <v>0</v>
      </c>
      <c r="P332" s="18">
        <v>153358104</v>
      </c>
    </row>
    <row r="333" spans="1:16" x14ac:dyDescent="0.2">
      <c r="A333" s="26" t="s">
        <v>425</v>
      </c>
      <c r="B333" s="27"/>
      <c r="C333" s="28" t="s">
        <v>426</v>
      </c>
      <c r="D333" s="29"/>
      <c r="E333" s="29"/>
      <c r="F333" s="27"/>
      <c r="G333" s="17"/>
      <c r="H333" s="17"/>
      <c r="I333" s="5">
        <v>0</v>
      </c>
      <c r="J333" s="5">
        <v>60627956</v>
      </c>
      <c r="K333" s="18">
        <v>0</v>
      </c>
      <c r="L333" s="18">
        <v>60627956</v>
      </c>
      <c r="M333" s="5"/>
      <c r="N333" s="5">
        <v>0</v>
      </c>
      <c r="O333" s="18">
        <v>0</v>
      </c>
      <c r="P333" s="18">
        <v>60627956</v>
      </c>
    </row>
    <row r="334" spans="1:16" x14ac:dyDescent="0.2">
      <c r="A334" s="26" t="s">
        <v>427</v>
      </c>
      <c r="B334" s="27"/>
      <c r="C334" s="28" t="s">
        <v>428</v>
      </c>
      <c r="D334" s="29"/>
      <c r="E334" s="29"/>
      <c r="F334" s="27"/>
      <c r="G334" s="17"/>
      <c r="H334" s="17"/>
      <c r="I334" s="5">
        <v>0</v>
      </c>
      <c r="J334" s="5">
        <v>66090284</v>
      </c>
      <c r="K334" s="18">
        <v>0</v>
      </c>
      <c r="L334" s="18">
        <v>66090284</v>
      </c>
      <c r="M334" s="5"/>
      <c r="N334" s="5">
        <v>0</v>
      </c>
      <c r="O334" s="18">
        <v>0</v>
      </c>
      <c r="P334" s="18">
        <v>66090284</v>
      </c>
    </row>
    <row r="335" spans="1:16" x14ac:dyDescent="0.2">
      <c r="A335" s="26" t="s">
        <v>429</v>
      </c>
      <c r="B335" s="27"/>
      <c r="C335" s="28" t="s">
        <v>430</v>
      </c>
      <c r="D335" s="29"/>
      <c r="E335" s="29"/>
      <c r="F335" s="27"/>
      <c r="G335" s="17"/>
      <c r="H335" s="17"/>
      <c r="I335" s="5">
        <v>0</v>
      </c>
      <c r="J335" s="5">
        <v>22969659</v>
      </c>
      <c r="K335" s="18">
        <v>0</v>
      </c>
      <c r="L335" s="18">
        <v>22969659</v>
      </c>
      <c r="M335" s="5"/>
      <c r="N335" s="5">
        <v>0</v>
      </c>
      <c r="O335" s="18">
        <v>0</v>
      </c>
      <c r="P335" s="18">
        <v>22969659</v>
      </c>
    </row>
    <row r="336" spans="1:16" x14ac:dyDescent="0.2">
      <c r="A336" s="26" t="s">
        <v>431</v>
      </c>
      <c r="B336" s="27"/>
      <c r="C336" s="28" t="s">
        <v>432</v>
      </c>
      <c r="D336" s="29"/>
      <c r="E336" s="29"/>
      <c r="F336" s="27"/>
      <c r="G336" s="17"/>
      <c r="H336" s="17"/>
      <c r="I336" s="5">
        <v>0</v>
      </c>
      <c r="J336" s="5">
        <v>40955188</v>
      </c>
      <c r="K336" s="18">
        <v>0</v>
      </c>
      <c r="L336" s="18">
        <v>40955188</v>
      </c>
      <c r="M336" s="5"/>
      <c r="N336" s="5">
        <v>0</v>
      </c>
      <c r="O336" s="18">
        <v>0</v>
      </c>
      <c r="P336" s="18">
        <v>40955188</v>
      </c>
    </row>
    <row r="337" spans="1:16" x14ac:dyDescent="0.2">
      <c r="A337" s="30" t="s">
        <v>1298</v>
      </c>
      <c r="B337" s="31"/>
      <c r="C337" s="28" t="s">
        <v>1299</v>
      </c>
      <c r="D337" s="29"/>
      <c r="E337" s="29"/>
      <c r="F337" s="27"/>
      <c r="G337" s="17"/>
      <c r="H337" s="17"/>
      <c r="I337" s="5">
        <v>0</v>
      </c>
      <c r="J337" s="5">
        <v>2330390</v>
      </c>
      <c r="K337" s="18">
        <v>0</v>
      </c>
      <c r="L337" s="18">
        <v>2330390</v>
      </c>
      <c r="M337" s="5"/>
      <c r="N337" s="5"/>
      <c r="O337" s="18">
        <v>0</v>
      </c>
      <c r="P337" s="18">
        <v>2330390</v>
      </c>
    </row>
    <row r="338" spans="1:16" x14ac:dyDescent="0.2">
      <c r="A338" s="26" t="s">
        <v>433</v>
      </c>
      <c r="B338" s="27"/>
      <c r="C338" s="28" t="s">
        <v>434</v>
      </c>
      <c r="D338" s="29"/>
      <c r="E338" s="29"/>
      <c r="F338" s="27"/>
      <c r="G338" s="17"/>
      <c r="H338" s="17"/>
      <c r="I338" s="5">
        <v>0</v>
      </c>
      <c r="J338" s="5">
        <v>76385232</v>
      </c>
      <c r="K338" s="18">
        <v>0</v>
      </c>
      <c r="L338" s="18">
        <v>76385232</v>
      </c>
      <c r="M338" s="5"/>
      <c r="N338" s="5">
        <v>0</v>
      </c>
      <c r="O338" s="18">
        <v>0</v>
      </c>
      <c r="P338" s="18">
        <v>76385232</v>
      </c>
    </row>
    <row r="339" spans="1:16" x14ac:dyDescent="0.2">
      <c r="A339" s="26" t="s">
        <v>435</v>
      </c>
      <c r="B339" s="27"/>
      <c r="C339" s="28" t="s">
        <v>436</v>
      </c>
      <c r="D339" s="29"/>
      <c r="E339" s="29"/>
      <c r="F339" s="27"/>
      <c r="G339" s="17"/>
      <c r="H339" s="17"/>
      <c r="I339" s="5">
        <v>0</v>
      </c>
      <c r="J339" s="5">
        <v>90692537</v>
      </c>
      <c r="K339" s="18">
        <v>0</v>
      </c>
      <c r="L339" s="18">
        <v>90692537</v>
      </c>
      <c r="M339" s="5"/>
      <c r="N339" s="5">
        <v>0</v>
      </c>
      <c r="O339" s="18">
        <v>0</v>
      </c>
      <c r="P339" s="18">
        <v>90692537</v>
      </c>
    </row>
    <row r="340" spans="1:16" x14ac:dyDescent="0.2">
      <c r="A340" s="26" t="s">
        <v>437</v>
      </c>
      <c r="B340" s="27"/>
      <c r="C340" s="28" t="s">
        <v>438</v>
      </c>
      <c r="D340" s="29"/>
      <c r="E340" s="29"/>
      <c r="F340" s="27"/>
      <c r="G340" s="17"/>
      <c r="H340" s="17"/>
      <c r="I340" s="5">
        <v>0</v>
      </c>
      <c r="J340" s="5">
        <v>59808672</v>
      </c>
      <c r="K340" s="18">
        <v>0</v>
      </c>
      <c r="L340" s="18">
        <v>59808672</v>
      </c>
      <c r="M340" s="5"/>
      <c r="N340" s="5">
        <v>0</v>
      </c>
      <c r="O340" s="18">
        <v>0</v>
      </c>
      <c r="P340" s="18">
        <v>59808672</v>
      </c>
    </row>
    <row r="341" spans="1:16" x14ac:dyDescent="0.2">
      <c r="A341" s="26" t="s">
        <v>439</v>
      </c>
      <c r="B341" s="27"/>
      <c r="C341" s="28" t="s">
        <v>440</v>
      </c>
      <c r="D341" s="29"/>
      <c r="E341" s="29"/>
      <c r="F341" s="27"/>
      <c r="G341" s="17"/>
      <c r="H341" s="17"/>
      <c r="I341" s="5">
        <v>0</v>
      </c>
      <c r="J341" s="5">
        <v>67714416</v>
      </c>
      <c r="K341" s="18">
        <v>0</v>
      </c>
      <c r="L341" s="18">
        <v>67714416</v>
      </c>
      <c r="M341" s="5"/>
      <c r="N341" s="5">
        <v>0</v>
      </c>
      <c r="O341" s="18">
        <v>0</v>
      </c>
      <c r="P341" s="18">
        <v>67714416</v>
      </c>
    </row>
    <row r="342" spans="1:16" x14ac:dyDescent="0.2">
      <c r="A342" s="26" t="s">
        <v>441</v>
      </c>
      <c r="B342" s="27"/>
      <c r="C342" s="28" t="s">
        <v>442</v>
      </c>
      <c r="D342" s="29"/>
      <c r="E342" s="29"/>
      <c r="F342" s="27"/>
      <c r="G342" s="17"/>
      <c r="H342" s="17"/>
      <c r="I342" s="5">
        <v>0</v>
      </c>
      <c r="J342" s="5">
        <v>70160540</v>
      </c>
      <c r="K342" s="18">
        <v>0</v>
      </c>
      <c r="L342" s="18">
        <v>70160540</v>
      </c>
      <c r="M342" s="5"/>
      <c r="N342" s="5">
        <v>0</v>
      </c>
      <c r="O342" s="18">
        <v>0</v>
      </c>
      <c r="P342" s="18">
        <v>70160540</v>
      </c>
    </row>
    <row r="343" spans="1:16" x14ac:dyDescent="0.2">
      <c r="A343" s="26" t="s">
        <v>443</v>
      </c>
      <c r="B343" s="27"/>
      <c r="C343" s="28" t="s">
        <v>444</v>
      </c>
      <c r="D343" s="29"/>
      <c r="E343" s="29"/>
      <c r="F343" s="27"/>
      <c r="G343" s="17"/>
      <c r="H343" s="17"/>
      <c r="I343" s="5">
        <v>0</v>
      </c>
      <c r="J343" s="5">
        <v>13038994897</v>
      </c>
      <c r="K343" s="18">
        <v>0</v>
      </c>
      <c r="L343" s="18">
        <v>13038994897</v>
      </c>
      <c r="M343" s="5"/>
      <c r="N343" s="5">
        <v>0</v>
      </c>
      <c r="O343" s="18">
        <v>0</v>
      </c>
      <c r="P343" s="18">
        <v>13038994897</v>
      </c>
    </row>
    <row r="344" spans="1:16" x14ac:dyDescent="0.2">
      <c r="A344" s="26" t="s">
        <v>445</v>
      </c>
      <c r="B344" s="27"/>
      <c r="C344" s="28" t="s">
        <v>446</v>
      </c>
      <c r="D344" s="29"/>
      <c r="E344" s="29"/>
      <c r="F344" s="27"/>
      <c r="G344" s="17"/>
      <c r="H344" s="17"/>
      <c r="I344" s="5">
        <v>0</v>
      </c>
      <c r="J344" s="5">
        <v>43478292</v>
      </c>
      <c r="K344" s="18">
        <v>0</v>
      </c>
      <c r="L344" s="18">
        <v>43478292</v>
      </c>
      <c r="M344" s="5"/>
      <c r="N344" s="5">
        <v>0</v>
      </c>
      <c r="O344" s="18">
        <v>0</v>
      </c>
      <c r="P344" s="18">
        <v>43478292</v>
      </c>
    </row>
    <row r="345" spans="1:16" x14ac:dyDescent="0.2">
      <c r="A345" s="26" t="s">
        <v>447</v>
      </c>
      <c r="B345" s="27"/>
      <c r="C345" s="28" t="s">
        <v>448</v>
      </c>
      <c r="D345" s="29"/>
      <c r="E345" s="29"/>
      <c r="F345" s="27"/>
      <c r="G345" s="17"/>
      <c r="H345" s="17"/>
      <c r="I345" s="5">
        <v>0</v>
      </c>
      <c r="J345" s="5">
        <v>1327153900</v>
      </c>
      <c r="K345" s="18">
        <v>0</v>
      </c>
      <c r="L345" s="18">
        <v>1327153900</v>
      </c>
      <c r="M345" s="5"/>
      <c r="N345" s="5">
        <v>0</v>
      </c>
      <c r="O345" s="18">
        <v>0</v>
      </c>
      <c r="P345" s="18">
        <v>1327153900</v>
      </c>
    </row>
    <row r="346" spans="1:16" x14ac:dyDescent="0.2">
      <c r="A346" s="26" t="s">
        <v>449</v>
      </c>
      <c r="B346" s="27"/>
      <c r="C346" s="28" t="s">
        <v>450</v>
      </c>
      <c r="D346" s="29"/>
      <c r="E346" s="29"/>
      <c r="F346" s="27"/>
      <c r="G346" s="17"/>
      <c r="H346" s="17"/>
      <c r="I346" s="5">
        <v>5097554</v>
      </c>
      <c r="J346" s="5">
        <v>630048311</v>
      </c>
      <c r="K346" s="18">
        <v>0</v>
      </c>
      <c r="L346" s="18">
        <v>624950757</v>
      </c>
      <c r="M346" s="5"/>
      <c r="N346" s="5">
        <v>0</v>
      </c>
      <c r="O346" s="18">
        <v>0</v>
      </c>
      <c r="P346" s="18">
        <v>624950757</v>
      </c>
    </row>
    <row r="347" spans="1:16" x14ac:dyDescent="0.2">
      <c r="A347" s="26" t="s">
        <v>451</v>
      </c>
      <c r="B347" s="27"/>
      <c r="C347" s="28" t="s">
        <v>452</v>
      </c>
      <c r="D347" s="29"/>
      <c r="E347" s="29"/>
      <c r="F347" s="27"/>
      <c r="G347" s="17"/>
      <c r="H347" s="17"/>
      <c r="I347" s="5">
        <v>0</v>
      </c>
      <c r="J347" s="5">
        <v>5716140</v>
      </c>
      <c r="K347" s="18">
        <v>0</v>
      </c>
      <c r="L347" s="18">
        <v>5716140</v>
      </c>
      <c r="M347" s="5"/>
      <c r="N347" s="5">
        <v>0</v>
      </c>
      <c r="O347" s="18">
        <v>0</v>
      </c>
      <c r="P347" s="18">
        <v>5716140</v>
      </c>
    </row>
    <row r="348" spans="1:16" x14ac:dyDescent="0.2">
      <c r="A348" s="26" t="s">
        <v>453</v>
      </c>
      <c r="B348" s="27"/>
      <c r="C348" s="28" t="s">
        <v>454</v>
      </c>
      <c r="D348" s="29"/>
      <c r="E348" s="29"/>
      <c r="F348" s="27"/>
      <c r="G348" s="17"/>
      <c r="H348" s="17"/>
      <c r="I348" s="5">
        <v>0</v>
      </c>
      <c r="J348" s="5">
        <v>286064496</v>
      </c>
      <c r="K348" s="18">
        <v>0</v>
      </c>
      <c r="L348" s="18">
        <v>286064496</v>
      </c>
      <c r="M348" s="5"/>
      <c r="N348" s="5">
        <v>0</v>
      </c>
      <c r="O348" s="18">
        <v>0</v>
      </c>
      <c r="P348" s="18">
        <v>286064496</v>
      </c>
    </row>
    <row r="349" spans="1:16" x14ac:dyDescent="0.2">
      <c r="A349" s="26" t="s">
        <v>455</v>
      </c>
      <c r="B349" s="27"/>
      <c r="C349" s="28" t="s">
        <v>456</v>
      </c>
      <c r="D349" s="29"/>
      <c r="E349" s="29"/>
      <c r="F349" s="27"/>
      <c r="G349" s="17"/>
      <c r="H349" s="17"/>
      <c r="I349" s="5">
        <v>0</v>
      </c>
      <c r="J349" s="5">
        <v>20064672</v>
      </c>
      <c r="K349" s="18">
        <v>0</v>
      </c>
      <c r="L349" s="18">
        <v>20064672</v>
      </c>
      <c r="M349" s="5"/>
      <c r="N349" s="5">
        <v>0</v>
      </c>
      <c r="O349" s="18">
        <v>0</v>
      </c>
      <c r="P349" s="18">
        <v>20064672</v>
      </c>
    </row>
    <row r="350" spans="1:16" x14ac:dyDescent="0.2">
      <c r="A350" s="26" t="s">
        <v>457</v>
      </c>
      <c r="B350" s="27"/>
      <c r="C350" s="28" t="s">
        <v>458</v>
      </c>
      <c r="D350" s="29"/>
      <c r="E350" s="29"/>
      <c r="F350" s="27"/>
      <c r="G350" s="17"/>
      <c r="H350" s="17"/>
      <c r="I350" s="5">
        <v>0</v>
      </c>
      <c r="J350" s="5">
        <v>7532539</v>
      </c>
      <c r="K350" s="18">
        <v>0</v>
      </c>
      <c r="L350" s="18">
        <v>7532539</v>
      </c>
      <c r="M350" s="5"/>
      <c r="N350" s="5">
        <v>0</v>
      </c>
      <c r="O350" s="18">
        <v>0</v>
      </c>
      <c r="P350" s="18">
        <v>7532539</v>
      </c>
    </row>
    <row r="351" spans="1:16" x14ac:dyDescent="0.2">
      <c r="A351" s="30" t="s">
        <v>1046</v>
      </c>
      <c r="B351" s="31"/>
      <c r="C351" s="28" t="s">
        <v>1045</v>
      </c>
      <c r="D351" s="29"/>
      <c r="E351" s="29"/>
      <c r="F351" s="27"/>
      <c r="G351" s="17"/>
      <c r="H351" s="17"/>
      <c r="I351" s="5">
        <v>0</v>
      </c>
      <c r="J351" s="5">
        <v>41042487</v>
      </c>
      <c r="K351" s="18">
        <v>0</v>
      </c>
      <c r="L351" s="18">
        <v>41042487</v>
      </c>
      <c r="M351" s="5"/>
      <c r="N351" s="5"/>
      <c r="O351" s="18">
        <v>0</v>
      </c>
      <c r="P351" s="18">
        <v>41042487</v>
      </c>
    </row>
    <row r="352" spans="1:16" x14ac:dyDescent="0.2">
      <c r="A352" s="26" t="s">
        <v>459</v>
      </c>
      <c r="B352" s="27"/>
      <c r="C352" s="28" t="s">
        <v>460</v>
      </c>
      <c r="D352" s="29"/>
      <c r="E352" s="29"/>
      <c r="F352" s="27"/>
      <c r="G352" s="17"/>
      <c r="H352" s="17"/>
      <c r="I352" s="5">
        <v>0</v>
      </c>
      <c r="J352" s="5">
        <v>24354670</v>
      </c>
      <c r="K352" s="18">
        <v>0</v>
      </c>
      <c r="L352" s="18">
        <v>24354670</v>
      </c>
      <c r="M352" s="5"/>
      <c r="N352" s="5">
        <v>0</v>
      </c>
      <c r="O352" s="18">
        <v>0</v>
      </c>
      <c r="P352" s="18">
        <v>24354670</v>
      </c>
    </row>
    <row r="353" spans="1:16" x14ac:dyDescent="0.2">
      <c r="A353" s="26" t="s">
        <v>461</v>
      </c>
      <c r="B353" s="27"/>
      <c r="C353" s="28" t="s">
        <v>462</v>
      </c>
      <c r="D353" s="29"/>
      <c r="E353" s="29"/>
      <c r="F353" s="27"/>
      <c r="G353" s="17"/>
      <c r="H353" s="17"/>
      <c r="I353" s="5">
        <v>0</v>
      </c>
      <c r="J353" s="5">
        <v>22737746</v>
      </c>
      <c r="K353" s="18">
        <v>0</v>
      </c>
      <c r="L353" s="18">
        <v>22737746</v>
      </c>
      <c r="M353" s="5"/>
      <c r="N353" s="5">
        <v>0</v>
      </c>
      <c r="O353" s="18">
        <v>0</v>
      </c>
      <c r="P353" s="18">
        <v>22737746</v>
      </c>
    </row>
    <row r="354" spans="1:16" x14ac:dyDescent="0.2">
      <c r="A354" s="26" t="s">
        <v>463</v>
      </c>
      <c r="B354" s="27"/>
      <c r="C354" s="28" t="s">
        <v>464</v>
      </c>
      <c r="D354" s="29"/>
      <c r="E354" s="29"/>
      <c r="F354" s="27"/>
      <c r="G354" s="17"/>
      <c r="H354" s="17"/>
      <c r="I354" s="5">
        <v>0</v>
      </c>
      <c r="J354" s="5">
        <v>19195093</v>
      </c>
      <c r="K354" s="18">
        <v>0</v>
      </c>
      <c r="L354" s="18">
        <v>19195093</v>
      </c>
      <c r="M354" s="5"/>
      <c r="N354" s="5">
        <v>0</v>
      </c>
      <c r="O354" s="18">
        <v>0</v>
      </c>
      <c r="P354" s="18">
        <v>19195093</v>
      </c>
    </row>
    <row r="355" spans="1:16" x14ac:dyDescent="0.2">
      <c r="A355" s="26" t="s">
        <v>465</v>
      </c>
      <c r="B355" s="27"/>
      <c r="C355" s="28" t="s">
        <v>466</v>
      </c>
      <c r="D355" s="29"/>
      <c r="E355" s="29"/>
      <c r="F355" s="27"/>
      <c r="G355" s="17"/>
      <c r="H355" s="17"/>
      <c r="I355" s="5">
        <v>0</v>
      </c>
      <c r="J355" s="5">
        <v>125097114</v>
      </c>
      <c r="K355" s="18">
        <v>0</v>
      </c>
      <c r="L355" s="18">
        <v>125097114</v>
      </c>
      <c r="M355" s="5"/>
      <c r="N355" s="5">
        <v>0</v>
      </c>
      <c r="O355" s="18">
        <v>0</v>
      </c>
      <c r="P355" s="18">
        <v>125097114</v>
      </c>
    </row>
    <row r="356" spans="1:16" x14ac:dyDescent="0.2">
      <c r="A356" s="26" t="s">
        <v>467</v>
      </c>
      <c r="B356" s="27"/>
      <c r="C356" s="28" t="s">
        <v>468</v>
      </c>
      <c r="D356" s="29"/>
      <c r="E356" s="29"/>
      <c r="F356" s="27"/>
      <c r="G356" s="17"/>
      <c r="H356" s="17"/>
      <c r="I356" s="5">
        <v>0</v>
      </c>
      <c r="J356" s="5">
        <v>23667558</v>
      </c>
      <c r="K356" s="18">
        <v>0</v>
      </c>
      <c r="L356" s="18">
        <v>23667558</v>
      </c>
      <c r="M356" s="5"/>
      <c r="N356" s="5">
        <v>0</v>
      </c>
      <c r="O356" s="18">
        <v>0</v>
      </c>
      <c r="P356" s="18">
        <v>23667558</v>
      </c>
    </row>
    <row r="357" spans="1:16" x14ac:dyDescent="0.2">
      <c r="A357" s="26" t="s">
        <v>469</v>
      </c>
      <c r="B357" s="27"/>
      <c r="C357" s="28" t="s">
        <v>470</v>
      </c>
      <c r="D357" s="29"/>
      <c r="E357" s="29"/>
      <c r="F357" s="27"/>
      <c r="G357" s="17"/>
      <c r="H357" s="17"/>
      <c r="I357" s="5">
        <v>0</v>
      </c>
      <c r="J357" s="5">
        <v>35607680</v>
      </c>
      <c r="K357" s="18">
        <v>0</v>
      </c>
      <c r="L357" s="18">
        <v>35607680</v>
      </c>
      <c r="M357" s="5"/>
      <c r="N357" s="5">
        <v>0</v>
      </c>
      <c r="O357" s="18">
        <v>0</v>
      </c>
      <c r="P357" s="18">
        <v>35607680</v>
      </c>
    </row>
    <row r="358" spans="1:16" x14ac:dyDescent="0.2">
      <c r="A358" s="26" t="s">
        <v>471</v>
      </c>
      <c r="B358" s="27"/>
      <c r="C358" s="28" t="s">
        <v>472</v>
      </c>
      <c r="D358" s="29"/>
      <c r="E358" s="29"/>
      <c r="F358" s="27"/>
      <c r="G358" s="17"/>
      <c r="H358" s="17"/>
      <c r="I358" s="5">
        <v>0</v>
      </c>
      <c r="J358" s="5">
        <v>25992250</v>
      </c>
      <c r="K358" s="18">
        <v>0</v>
      </c>
      <c r="L358" s="18">
        <v>25992250</v>
      </c>
      <c r="M358" s="5"/>
      <c r="N358" s="5">
        <v>0</v>
      </c>
      <c r="O358" s="18">
        <v>0</v>
      </c>
      <c r="P358" s="18">
        <v>25992250</v>
      </c>
    </row>
    <row r="359" spans="1:16" x14ac:dyDescent="0.2">
      <c r="A359" s="26" t="s">
        <v>473</v>
      </c>
      <c r="B359" s="27"/>
      <c r="C359" s="28" t="s">
        <v>474</v>
      </c>
      <c r="D359" s="29"/>
      <c r="E359" s="29"/>
      <c r="F359" s="27"/>
      <c r="G359" s="17"/>
      <c r="H359" s="17"/>
      <c r="I359" s="5">
        <v>555506</v>
      </c>
      <c r="J359" s="5">
        <v>5608354</v>
      </c>
      <c r="K359" s="18">
        <v>0</v>
      </c>
      <c r="L359" s="18">
        <v>5052848</v>
      </c>
      <c r="M359" s="5"/>
      <c r="N359" s="5">
        <v>0</v>
      </c>
      <c r="O359" s="18">
        <v>0</v>
      </c>
      <c r="P359" s="18">
        <v>5052848</v>
      </c>
    </row>
    <row r="360" spans="1:16" x14ac:dyDescent="0.2">
      <c r="A360" s="26" t="s">
        <v>475</v>
      </c>
      <c r="B360" s="27"/>
      <c r="C360" s="28" t="s">
        <v>476</v>
      </c>
      <c r="D360" s="29"/>
      <c r="E360" s="29"/>
      <c r="F360" s="27"/>
      <c r="G360" s="17"/>
      <c r="H360" s="17"/>
      <c r="I360" s="5">
        <v>9750004</v>
      </c>
      <c r="J360" s="5">
        <v>125096481</v>
      </c>
      <c r="K360" s="18">
        <v>0</v>
      </c>
      <c r="L360" s="18">
        <v>115346477</v>
      </c>
      <c r="M360" s="5"/>
      <c r="N360" s="5">
        <v>0</v>
      </c>
      <c r="O360" s="18">
        <v>0</v>
      </c>
      <c r="P360" s="18">
        <v>115346477</v>
      </c>
    </row>
    <row r="361" spans="1:16" x14ac:dyDescent="0.2">
      <c r="A361" s="26" t="s">
        <v>477</v>
      </c>
      <c r="B361" s="27"/>
      <c r="C361" s="28" t="s">
        <v>478</v>
      </c>
      <c r="D361" s="29"/>
      <c r="E361" s="29"/>
      <c r="F361" s="27"/>
      <c r="G361" s="17"/>
      <c r="H361" s="17"/>
      <c r="I361" s="5">
        <v>0</v>
      </c>
      <c r="J361" s="5">
        <v>170854168</v>
      </c>
      <c r="K361" s="18">
        <v>0</v>
      </c>
      <c r="L361" s="18">
        <v>170854168</v>
      </c>
      <c r="M361" s="5"/>
      <c r="N361" s="5">
        <v>0</v>
      </c>
      <c r="O361" s="18">
        <v>0</v>
      </c>
      <c r="P361" s="18">
        <v>170854168</v>
      </c>
    </row>
    <row r="362" spans="1:16" x14ac:dyDescent="0.2">
      <c r="A362" s="26" t="s">
        <v>479</v>
      </c>
      <c r="B362" s="27"/>
      <c r="C362" s="28" t="s">
        <v>480</v>
      </c>
      <c r="D362" s="29"/>
      <c r="E362" s="29"/>
      <c r="F362" s="27"/>
      <c r="G362" s="17"/>
      <c r="H362" s="17"/>
      <c r="I362" s="5">
        <v>0</v>
      </c>
      <c r="J362" s="5">
        <v>2964190</v>
      </c>
      <c r="K362" s="18">
        <v>0</v>
      </c>
      <c r="L362" s="18">
        <v>2964190</v>
      </c>
      <c r="M362" s="5"/>
      <c r="N362" s="5">
        <v>0</v>
      </c>
      <c r="O362" s="18">
        <v>0</v>
      </c>
      <c r="P362" s="18">
        <v>2964190</v>
      </c>
    </row>
    <row r="363" spans="1:16" x14ac:dyDescent="0.2">
      <c r="A363" s="26" t="s">
        <v>481</v>
      </c>
      <c r="B363" s="27"/>
      <c r="C363" s="28" t="s">
        <v>482</v>
      </c>
      <c r="D363" s="29"/>
      <c r="E363" s="29"/>
      <c r="F363" s="27"/>
      <c r="G363" s="17"/>
      <c r="H363" s="17"/>
      <c r="I363" s="5">
        <v>1739403</v>
      </c>
      <c r="J363" s="5">
        <v>9219676</v>
      </c>
      <c r="K363" s="18">
        <v>0</v>
      </c>
      <c r="L363" s="18">
        <v>7480273</v>
      </c>
      <c r="M363" s="5"/>
      <c r="N363" s="5">
        <v>0</v>
      </c>
      <c r="O363" s="18">
        <v>0</v>
      </c>
      <c r="P363" s="18">
        <v>7480273</v>
      </c>
    </row>
    <row r="364" spans="1:16" x14ac:dyDescent="0.2">
      <c r="A364" s="26" t="s">
        <v>483</v>
      </c>
      <c r="B364" s="27"/>
      <c r="C364" s="28" t="s">
        <v>484</v>
      </c>
      <c r="D364" s="29"/>
      <c r="E364" s="29"/>
      <c r="F364" s="27"/>
      <c r="G364" s="17"/>
      <c r="H364" s="17"/>
      <c r="I364" s="5">
        <v>0</v>
      </c>
      <c r="J364" s="5">
        <v>9386078</v>
      </c>
      <c r="K364" s="18">
        <v>0</v>
      </c>
      <c r="L364" s="18">
        <v>9386078</v>
      </c>
      <c r="M364" s="5"/>
      <c r="N364" s="5">
        <v>0</v>
      </c>
      <c r="O364" s="18">
        <v>0</v>
      </c>
      <c r="P364" s="18">
        <v>9386078</v>
      </c>
    </row>
    <row r="365" spans="1:16" x14ac:dyDescent="0.2">
      <c r="A365" s="26" t="s">
        <v>485</v>
      </c>
      <c r="B365" s="27"/>
      <c r="C365" s="28" t="s">
        <v>486</v>
      </c>
      <c r="D365" s="29"/>
      <c r="E365" s="29"/>
      <c r="F365" s="27"/>
      <c r="G365" s="17"/>
      <c r="H365" s="17"/>
      <c r="I365" s="5">
        <v>0</v>
      </c>
      <c r="J365" s="5">
        <v>126196357</v>
      </c>
      <c r="K365" s="18">
        <v>0</v>
      </c>
      <c r="L365" s="18">
        <v>126196357</v>
      </c>
      <c r="M365" s="5"/>
      <c r="N365" s="5">
        <v>0</v>
      </c>
      <c r="O365" s="18">
        <v>0</v>
      </c>
      <c r="P365" s="18">
        <v>126196357</v>
      </c>
    </row>
    <row r="366" spans="1:16" x14ac:dyDescent="0.2">
      <c r="A366" s="26" t="s">
        <v>487</v>
      </c>
      <c r="B366" s="27"/>
      <c r="C366" s="28" t="s">
        <v>488</v>
      </c>
      <c r="D366" s="29"/>
      <c r="E366" s="29"/>
      <c r="F366" s="27"/>
      <c r="G366" s="17"/>
      <c r="H366" s="17"/>
      <c r="I366" s="5">
        <v>0</v>
      </c>
      <c r="J366" s="5">
        <v>8522230</v>
      </c>
      <c r="K366" s="18">
        <v>0</v>
      </c>
      <c r="L366" s="18">
        <v>8522230</v>
      </c>
      <c r="M366" s="5"/>
      <c r="N366" s="5">
        <v>0</v>
      </c>
      <c r="O366" s="18">
        <v>0</v>
      </c>
      <c r="P366" s="18">
        <v>8522230</v>
      </c>
    </row>
    <row r="367" spans="1:16" x14ac:dyDescent="0.2">
      <c r="A367" s="26" t="s">
        <v>489</v>
      </c>
      <c r="B367" s="27"/>
      <c r="C367" s="28" t="s">
        <v>490</v>
      </c>
      <c r="D367" s="29"/>
      <c r="E367" s="29"/>
      <c r="F367" s="27"/>
      <c r="G367" s="17"/>
      <c r="H367" s="17"/>
      <c r="I367" s="5">
        <v>0</v>
      </c>
      <c r="J367" s="5">
        <v>53688245</v>
      </c>
      <c r="K367" s="18">
        <v>0</v>
      </c>
      <c r="L367" s="18">
        <v>53688245</v>
      </c>
      <c r="M367" s="5"/>
      <c r="N367" s="5">
        <v>0</v>
      </c>
      <c r="O367" s="18">
        <v>0</v>
      </c>
      <c r="P367" s="18">
        <v>53688245</v>
      </c>
    </row>
    <row r="368" spans="1:16" x14ac:dyDescent="0.2">
      <c r="A368" s="26" t="s">
        <v>491</v>
      </c>
      <c r="B368" s="27"/>
      <c r="C368" s="28" t="s">
        <v>492</v>
      </c>
      <c r="D368" s="29"/>
      <c r="E368" s="29"/>
      <c r="F368" s="27"/>
      <c r="G368" s="17"/>
      <c r="H368" s="17"/>
      <c r="I368" s="5">
        <v>0</v>
      </c>
      <c r="J368" s="5">
        <v>7595225</v>
      </c>
      <c r="K368" s="18">
        <v>0</v>
      </c>
      <c r="L368" s="18">
        <v>7595225</v>
      </c>
      <c r="M368" s="5"/>
      <c r="N368" s="5">
        <v>0</v>
      </c>
      <c r="O368" s="18">
        <v>0</v>
      </c>
      <c r="P368" s="18">
        <v>7595225</v>
      </c>
    </row>
    <row r="369" spans="1:16" x14ac:dyDescent="0.2">
      <c r="A369" s="26" t="s">
        <v>493</v>
      </c>
      <c r="B369" s="27"/>
      <c r="C369" s="28" t="s">
        <v>494</v>
      </c>
      <c r="D369" s="29"/>
      <c r="E369" s="29"/>
      <c r="F369" s="27"/>
      <c r="G369" s="17"/>
      <c r="H369" s="17"/>
      <c r="I369" s="5">
        <v>0</v>
      </c>
      <c r="J369" s="5">
        <v>27698112</v>
      </c>
      <c r="K369" s="18">
        <v>0</v>
      </c>
      <c r="L369" s="18">
        <v>27698112</v>
      </c>
      <c r="M369" s="5"/>
      <c r="N369" s="5">
        <v>0</v>
      </c>
      <c r="O369" s="18">
        <v>0</v>
      </c>
      <c r="P369" s="18">
        <v>27698112</v>
      </c>
    </row>
    <row r="370" spans="1:16" x14ac:dyDescent="0.2">
      <c r="A370" s="26" t="s">
        <v>495</v>
      </c>
      <c r="B370" s="27"/>
      <c r="C370" s="28" t="s">
        <v>496</v>
      </c>
      <c r="D370" s="29"/>
      <c r="E370" s="29"/>
      <c r="F370" s="27"/>
      <c r="G370" s="17"/>
      <c r="H370" s="17"/>
      <c r="I370" s="5">
        <v>0</v>
      </c>
      <c r="J370" s="5">
        <v>56110692</v>
      </c>
      <c r="K370" s="18">
        <v>0</v>
      </c>
      <c r="L370" s="18">
        <v>56110692</v>
      </c>
      <c r="M370" s="5"/>
      <c r="N370" s="5">
        <v>0</v>
      </c>
      <c r="O370" s="18">
        <v>0</v>
      </c>
      <c r="P370" s="18">
        <v>56110692</v>
      </c>
    </row>
    <row r="371" spans="1:16" x14ac:dyDescent="0.2">
      <c r="A371" s="26" t="s">
        <v>497</v>
      </c>
      <c r="B371" s="27"/>
      <c r="C371" s="28" t="s">
        <v>498</v>
      </c>
      <c r="D371" s="29"/>
      <c r="E371" s="29"/>
      <c r="F371" s="27"/>
      <c r="G371" s="17"/>
      <c r="H371" s="17"/>
      <c r="I371" s="5">
        <v>0</v>
      </c>
      <c r="J371" s="5">
        <v>204608248</v>
      </c>
      <c r="K371" s="18">
        <v>0</v>
      </c>
      <c r="L371" s="18">
        <v>204608248</v>
      </c>
      <c r="M371" s="5"/>
      <c r="N371" s="5">
        <v>0</v>
      </c>
      <c r="O371" s="18">
        <v>0</v>
      </c>
      <c r="P371" s="18">
        <v>204608248</v>
      </c>
    </row>
    <row r="372" spans="1:16" x14ac:dyDescent="0.2">
      <c r="A372" s="26" t="s">
        <v>499</v>
      </c>
      <c r="B372" s="27"/>
      <c r="C372" s="28" t="s">
        <v>500</v>
      </c>
      <c r="D372" s="29"/>
      <c r="E372" s="29"/>
      <c r="F372" s="27"/>
      <c r="G372" s="17"/>
      <c r="H372" s="17"/>
      <c r="I372" s="5">
        <v>0</v>
      </c>
      <c r="J372" s="5">
        <v>22351429</v>
      </c>
      <c r="K372" s="18">
        <v>0</v>
      </c>
      <c r="L372" s="18">
        <v>22351429</v>
      </c>
      <c r="M372" s="5"/>
      <c r="N372" s="5">
        <v>0</v>
      </c>
      <c r="O372" s="18">
        <v>0</v>
      </c>
      <c r="P372" s="18">
        <v>22351429</v>
      </c>
    </row>
    <row r="373" spans="1:16" x14ac:dyDescent="0.2">
      <c r="A373" s="26" t="s">
        <v>501</v>
      </c>
      <c r="B373" s="27"/>
      <c r="C373" s="28" t="s">
        <v>502</v>
      </c>
      <c r="D373" s="29"/>
      <c r="E373" s="29"/>
      <c r="F373" s="27"/>
      <c r="G373" s="17"/>
      <c r="H373" s="17"/>
      <c r="I373" s="5">
        <v>0</v>
      </c>
      <c r="J373" s="5">
        <v>182759376</v>
      </c>
      <c r="K373" s="18">
        <v>0</v>
      </c>
      <c r="L373" s="18">
        <v>182759376</v>
      </c>
      <c r="M373" s="5"/>
      <c r="N373" s="5">
        <v>0</v>
      </c>
      <c r="O373" s="18">
        <v>0</v>
      </c>
      <c r="P373" s="18">
        <v>182759376</v>
      </c>
    </row>
    <row r="374" spans="1:16" x14ac:dyDescent="0.2">
      <c r="A374" s="26" t="s">
        <v>503</v>
      </c>
      <c r="B374" s="27"/>
      <c r="C374" s="28" t="s">
        <v>504</v>
      </c>
      <c r="D374" s="29"/>
      <c r="E374" s="29"/>
      <c r="F374" s="27"/>
      <c r="G374" s="17"/>
      <c r="H374" s="17"/>
      <c r="I374" s="5">
        <v>0</v>
      </c>
      <c r="J374" s="5">
        <v>73197180</v>
      </c>
      <c r="K374" s="18">
        <v>0</v>
      </c>
      <c r="L374" s="18">
        <v>73197180</v>
      </c>
      <c r="M374" s="5"/>
      <c r="N374" s="5">
        <v>0</v>
      </c>
      <c r="O374" s="18">
        <v>0</v>
      </c>
      <c r="P374" s="18">
        <v>73197180</v>
      </c>
    </row>
    <row r="375" spans="1:16" x14ac:dyDescent="0.2">
      <c r="A375" s="26" t="s">
        <v>505</v>
      </c>
      <c r="B375" s="27"/>
      <c r="C375" s="28" t="s">
        <v>506</v>
      </c>
      <c r="D375" s="29"/>
      <c r="E375" s="29"/>
      <c r="F375" s="27"/>
      <c r="G375" s="17"/>
      <c r="H375" s="17"/>
      <c r="I375" s="5">
        <v>0</v>
      </c>
      <c r="J375" s="5">
        <v>91112904</v>
      </c>
      <c r="K375" s="18">
        <v>0</v>
      </c>
      <c r="L375" s="18">
        <v>91112904</v>
      </c>
      <c r="M375" s="5"/>
      <c r="N375" s="5">
        <v>0</v>
      </c>
      <c r="O375" s="18">
        <v>0</v>
      </c>
      <c r="P375" s="18">
        <v>91112904</v>
      </c>
    </row>
    <row r="376" spans="1:16" x14ac:dyDescent="0.2">
      <c r="A376" s="26" t="s">
        <v>507</v>
      </c>
      <c r="B376" s="27"/>
      <c r="C376" s="28" t="s">
        <v>508</v>
      </c>
      <c r="D376" s="29"/>
      <c r="E376" s="29"/>
      <c r="F376" s="27"/>
      <c r="G376" s="17"/>
      <c r="H376" s="17"/>
      <c r="I376" s="5">
        <v>0</v>
      </c>
      <c r="J376" s="5">
        <v>148543977</v>
      </c>
      <c r="K376" s="18">
        <v>0</v>
      </c>
      <c r="L376" s="18">
        <v>148543977</v>
      </c>
      <c r="M376" s="5"/>
      <c r="N376" s="5">
        <v>0</v>
      </c>
      <c r="O376" s="18">
        <v>0</v>
      </c>
      <c r="P376" s="18">
        <v>148543977</v>
      </c>
    </row>
    <row r="377" spans="1:16" x14ac:dyDescent="0.2">
      <c r="A377" s="26" t="s">
        <v>509</v>
      </c>
      <c r="B377" s="27"/>
      <c r="C377" s="28" t="s">
        <v>510</v>
      </c>
      <c r="D377" s="29"/>
      <c r="E377" s="29"/>
      <c r="F377" s="27"/>
      <c r="G377" s="17"/>
      <c r="H377" s="17"/>
      <c r="I377" s="5">
        <v>0</v>
      </c>
      <c r="J377" s="5">
        <v>13717200</v>
      </c>
      <c r="K377" s="18">
        <v>0</v>
      </c>
      <c r="L377" s="18">
        <v>13717200</v>
      </c>
      <c r="M377" s="5"/>
      <c r="N377" s="5">
        <v>0</v>
      </c>
      <c r="O377" s="18">
        <v>0</v>
      </c>
      <c r="P377" s="18">
        <v>13717200</v>
      </c>
    </row>
    <row r="378" spans="1:16" x14ac:dyDescent="0.2">
      <c r="A378" s="26" t="s">
        <v>511</v>
      </c>
      <c r="B378" s="27"/>
      <c r="C378" s="28" t="s">
        <v>512</v>
      </c>
      <c r="D378" s="29"/>
      <c r="E378" s="29"/>
      <c r="F378" s="27"/>
      <c r="G378" s="17"/>
      <c r="H378" s="17"/>
      <c r="I378" s="5">
        <v>0</v>
      </c>
      <c r="J378" s="5">
        <v>108474193</v>
      </c>
      <c r="K378" s="18">
        <v>0</v>
      </c>
      <c r="L378" s="18">
        <v>108474193</v>
      </c>
      <c r="M378" s="5"/>
      <c r="N378" s="5">
        <v>0</v>
      </c>
      <c r="O378" s="18">
        <v>0</v>
      </c>
      <c r="P378" s="18">
        <v>108474193</v>
      </c>
    </row>
    <row r="379" spans="1:16" x14ac:dyDescent="0.2">
      <c r="A379" s="26" t="s">
        <v>513</v>
      </c>
      <c r="B379" s="27"/>
      <c r="C379" s="28" t="s">
        <v>514</v>
      </c>
      <c r="D379" s="29"/>
      <c r="E379" s="29"/>
      <c r="F379" s="27"/>
      <c r="G379" s="17"/>
      <c r="H379" s="17"/>
      <c r="I379" s="5">
        <v>0</v>
      </c>
      <c r="J379" s="5">
        <v>95412626</v>
      </c>
      <c r="K379" s="18">
        <v>0</v>
      </c>
      <c r="L379" s="18">
        <v>95412626</v>
      </c>
      <c r="M379" s="5"/>
      <c r="N379" s="5">
        <v>0</v>
      </c>
      <c r="O379" s="18">
        <v>0</v>
      </c>
      <c r="P379" s="18">
        <v>95412626</v>
      </c>
    </row>
    <row r="380" spans="1:16" x14ac:dyDescent="0.2">
      <c r="A380" s="26" t="s">
        <v>515</v>
      </c>
      <c r="B380" s="27"/>
      <c r="C380" s="28" t="s">
        <v>516</v>
      </c>
      <c r="D380" s="29"/>
      <c r="E380" s="29"/>
      <c r="F380" s="27"/>
      <c r="G380" s="17"/>
      <c r="H380" s="17"/>
      <c r="I380" s="5">
        <v>0</v>
      </c>
      <c r="J380" s="5">
        <v>108474193</v>
      </c>
      <c r="K380" s="18">
        <v>0</v>
      </c>
      <c r="L380" s="18">
        <v>108474193</v>
      </c>
      <c r="M380" s="5"/>
      <c r="N380" s="5">
        <v>0</v>
      </c>
      <c r="O380" s="18">
        <v>0</v>
      </c>
      <c r="P380" s="18">
        <v>108474193</v>
      </c>
    </row>
    <row r="381" spans="1:16" x14ac:dyDescent="0.2">
      <c r="A381" s="26" t="s">
        <v>517</v>
      </c>
      <c r="B381" s="27"/>
      <c r="C381" s="28" t="s">
        <v>518</v>
      </c>
      <c r="D381" s="29"/>
      <c r="E381" s="29"/>
      <c r="F381" s="27"/>
      <c r="G381" s="17"/>
      <c r="H381" s="17"/>
      <c r="I381" s="5">
        <v>0</v>
      </c>
      <c r="J381" s="5">
        <v>219285112</v>
      </c>
      <c r="K381" s="18">
        <v>0</v>
      </c>
      <c r="L381" s="18">
        <v>219285112</v>
      </c>
      <c r="M381" s="5"/>
      <c r="N381" s="5">
        <v>0</v>
      </c>
      <c r="O381" s="18">
        <v>0</v>
      </c>
      <c r="P381" s="18">
        <v>219285112</v>
      </c>
    </row>
    <row r="382" spans="1:16" x14ac:dyDescent="0.2">
      <c r="A382" s="26" t="s">
        <v>519</v>
      </c>
      <c r="B382" s="27"/>
      <c r="C382" s="28" t="s">
        <v>520</v>
      </c>
      <c r="D382" s="29"/>
      <c r="E382" s="29"/>
      <c r="F382" s="27"/>
      <c r="G382" s="17"/>
      <c r="H382" s="17"/>
      <c r="I382" s="5">
        <v>0</v>
      </c>
      <c r="J382" s="5">
        <v>124952870</v>
      </c>
      <c r="K382" s="18">
        <v>0</v>
      </c>
      <c r="L382" s="18">
        <v>124952870</v>
      </c>
      <c r="M382" s="5"/>
      <c r="N382" s="5">
        <v>0</v>
      </c>
      <c r="O382" s="18">
        <v>0</v>
      </c>
      <c r="P382" s="18">
        <v>124952870</v>
      </c>
    </row>
    <row r="383" spans="1:16" x14ac:dyDescent="0.2">
      <c r="A383" s="26" t="s">
        <v>521</v>
      </c>
      <c r="B383" s="27"/>
      <c r="C383" s="28" t="s">
        <v>522</v>
      </c>
      <c r="D383" s="29"/>
      <c r="E383" s="29"/>
      <c r="F383" s="27"/>
      <c r="G383" s="17"/>
      <c r="H383" s="17"/>
      <c r="I383" s="5">
        <v>0</v>
      </c>
      <c r="J383" s="5">
        <v>792544608</v>
      </c>
      <c r="K383" s="18">
        <v>0</v>
      </c>
      <c r="L383" s="18">
        <v>792544608</v>
      </c>
      <c r="M383" s="5"/>
      <c r="N383" s="5">
        <v>0</v>
      </c>
      <c r="O383" s="18">
        <v>0</v>
      </c>
      <c r="P383" s="18">
        <v>792544608</v>
      </c>
    </row>
    <row r="384" spans="1:16" x14ac:dyDescent="0.2">
      <c r="A384" s="30" t="s">
        <v>1300</v>
      </c>
      <c r="B384" s="31"/>
      <c r="C384" s="28" t="s">
        <v>1301</v>
      </c>
      <c r="D384" s="29"/>
      <c r="E384" s="29"/>
      <c r="F384" s="27"/>
      <c r="G384" s="17"/>
      <c r="H384" s="17"/>
      <c r="I384" s="5">
        <v>0</v>
      </c>
      <c r="J384" s="5">
        <v>55991263</v>
      </c>
      <c r="K384" s="18">
        <v>0</v>
      </c>
      <c r="L384" s="18">
        <v>55991263</v>
      </c>
      <c r="M384" s="5"/>
      <c r="N384" s="5"/>
      <c r="O384" s="18">
        <v>0</v>
      </c>
      <c r="P384" s="18">
        <v>55991263</v>
      </c>
    </row>
    <row r="385" spans="1:16" x14ac:dyDescent="0.2">
      <c r="A385" s="26" t="s">
        <v>523</v>
      </c>
      <c r="B385" s="27"/>
      <c r="C385" s="28" t="s">
        <v>524</v>
      </c>
      <c r="D385" s="29"/>
      <c r="E385" s="29"/>
      <c r="F385" s="27"/>
      <c r="G385" s="17"/>
      <c r="H385" s="17"/>
      <c r="I385" s="5">
        <v>0</v>
      </c>
      <c r="J385" s="5">
        <v>7314829</v>
      </c>
      <c r="K385" s="18">
        <v>0</v>
      </c>
      <c r="L385" s="18">
        <v>7314829</v>
      </c>
      <c r="M385" s="5"/>
      <c r="N385" s="5">
        <v>0</v>
      </c>
      <c r="O385" s="18">
        <v>0</v>
      </c>
      <c r="P385" s="18">
        <v>7314829</v>
      </c>
    </row>
    <row r="386" spans="1:16" x14ac:dyDescent="0.2">
      <c r="A386" s="26" t="s">
        <v>525</v>
      </c>
      <c r="B386" s="27"/>
      <c r="C386" s="28" t="s">
        <v>526</v>
      </c>
      <c r="D386" s="29"/>
      <c r="E386" s="29"/>
      <c r="F386" s="27"/>
      <c r="G386" s="17"/>
      <c r="H386" s="17"/>
      <c r="I386" s="5">
        <v>0</v>
      </c>
      <c r="J386" s="5">
        <v>125953775</v>
      </c>
      <c r="K386" s="18">
        <v>0</v>
      </c>
      <c r="L386" s="18">
        <v>125953775</v>
      </c>
      <c r="M386" s="5"/>
      <c r="N386" s="5">
        <v>0</v>
      </c>
      <c r="O386" s="18">
        <v>0</v>
      </c>
      <c r="P386" s="18">
        <v>125953775</v>
      </c>
    </row>
    <row r="387" spans="1:16" x14ac:dyDescent="0.2">
      <c r="A387" s="26" t="s">
        <v>527</v>
      </c>
      <c r="B387" s="27"/>
      <c r="C387" s="28" t="s">
        <v>528</v>
      </c>
      <c r="D387" s="29"/>
      <c r="E387" s="29"/>
      <c r="F387" s="27"/>
      <c r="G387" s="17"/>
      <c r="H387" s="17"/>
      <c r="I387" s="5">
        <v>0</v>
      </c>
      <c r="J387" s="5">
        <v>22504320</v>
      </c>
      <c r="K387" s="18">
        <v>0</v>
      </c>
      <c r="L387" s="18">
        <v>22504320</v>
      </c>
      <c r="M387" s="5"/>
      <c r="N387" s="5">
        <v>0</v>
      </c>
      <c r="O387" s="18">
        <v>0</v>
      </c>
      <c r="P387" s="18">
        <v>22504320</v>
      </c>
    </row>
    <row r="388" spans="1:16" x14ac:dyDescent="0.2">
      <c r="A388" s="26" t="s">
        <v>529</v>
      </c>
      <c r="B388" s="27"/>
      <c r="C388" s="28" t="s">
        <v>530</v>
      </c>
      <c r="D388" s="29"/>
      <c r="E388" s="29"/>
      <c r="F388" s="27"/>
      <c r="G388" s="17"/>
      <c r="H388" s="17"/>
      <c r="I388" s="5">
        <v>0</v>
      </c>
      <c r="J388" s="5">
        <v>297982199</v>
      </c>
      <c r="K388" s="18">
        <v>0</v>
      </c>
      <c r="L388" s="18">
        <v>297982199</v>
      </c>
      <c r="M388" s="5"/>
      <c r="N388" s="5">
        <v>0</v>
      </c>
      <c r="O388" s="18">
        <v>0</v>
      </c>
      <c r="P388" s="18">
        <v>297982199</v>
      </c>
    </row>
    <row r="389" spans="1:16" x14ac:dyDescent="0.2">
      <c r="A389" s="26" t="s">
        <v>531</v>
      </c>
      <c r="B389" s="27"/>
      <c r="C389" s="28" t="s">
        <v>532</v>
      </c>
      <c r="D389" s="29"/>
      <c r="E389" s="29"/>
      <c r="F389" s="27"/>
      <c r="G389" s="17"/>
      <c r="H389" s="17"/>
      <c r="I389" s="5">
        <v>0</v>
      </c>
      <c r="J389" s="5">
        <v>45619264</v>
      </c>
      <c r="K389" s="18">
        <v>0</v>
      </c>
      <c r="L389" s="18">
        <v>45619264</v>
      </c>
      <c r="M389" s="5"/>
      <c r="N389" s="5">
        <v>0</v>
      </c>
      <c r="O389" s="18">
        <v>0</v>
      </c>
      <c r="P389" s="18">
        <v>45619264</v>
      </c>
    </row>
    <row r="390" spans="1:16" x14ac:dyDescent="0.2">
      <c r="A390" s="26" t="s">
        <v>533</v>
      </c>
      <c r="B390" s="27"/>
      <c r="C390" s="28" t="s">
        <v>534</v>
      </c>
      <c r="D390" s="29"/>
      <c r="E390" s="29"/>
      <c r="F390" s="27"/>
      <c r="G390" s="17"/>
      <c r="H390" s="17"/>
      <c r="I390" s="5">
        <v>0</v>
      </c>
      <c r="J390" s="5">
        <v>10082121</v>
      </c>
      <c r="K390" s="18">
        <v>0</v>
      </c>
      <c r="L390" s="18">
        <v>10082121</v>
      </c>
      <c r="M390" s="5"/>
      <c r="N390" s="5">
        <v>0</v>
      </c>
      <c r="O390" s="18">
        <v>0</v>
      </c>
      <c r="P390" s="18">
        <v>10082121</v>
      </c>
    </row>
    <row r="391" spans="1:16" x14ac:dyDescent="0.2">
      <c r="A391" s="26" t="s">
        <v>535</v>
      </c>
      <c r="B391" s="27"/>
      <c r="C391" s="28" t="s">
        <v>536</v>
      </c>
      <c r="D391" s="29"/>
      <c r="E391" s="29"/>
      <c r="F391" s="27"/>
      <c r="G391" s="17"/>
      <c r="H391" s="17"/>
      <c r="I391" s="5">
        <v>0</v>
      </c>
      <c r="J391" s="5">
        <v>112266937</v>
      </c>
      <c r="K391" s="18">
        <v>0</v>
      </c>
      <c r="L391" s="18">
        <v>112266937</v>
      </c>
      <c r="M391" s="5"/>
      <c r="N391" s="5">
        <v>0</v>
      </c>
      <c r="O391" s="18">
        <v>0</v>
      </c>
      <c r="P391" s="18">
        <v>112266937</v>
      </c>
    </row>
    <row r="392" spans="1:16" x14ac:dyDescent="0.2">
      <c r="A392" s="26" t="s">
        <v>537</v>
      </c>
      <c r="B392" s="27"/>
      <c r="C392" s="28" t="s">
        <v>538</v>
      </c>
      <c r="D392" s="29"/>
      <c r="E392" s="29"/>
      <c r="F392" s="27"/>
      <c r="G392" s="17"/>
      <c r="H392" s="17"/>
      <c r="I392" s="5">
        <v>0</v>
      </c>
      <c r="J392" s="5">
        <v>190222478</v>
      </c>
      <c r="K392" s="18">
        <v>0</v>
      </c>
      <c r="L392" s="18">
        <v>190222478</v>
      </c>
      <c r="M392" s="5"/>
      <c r="N392" s="5">
        <v>0</v>
      </c>
      <c r="O392" s="18">
        <v>0</v>
      </c>
      <c r="P392" s="18">
        <v>190222478</v>
      </c>
    </row>
    <row r="393" spans="1:16" x14ac:dyDescent="0.2">
      <c r="A393" s="26" t="s">
        <v>539</v>
      </c>
      <c r="B393" s="27"/>
      <c r="C393" s="28" t="s">
        <v>540</v>
      </c>
      <c r="D393" s="29"/>
      <c r="E393" s="29"/>
      <c r="F393" s="27"/>
      <c r="G393" s="17"/>
      <c r="H393" s="17"/>
      <c r="I393" s="5">
        <v>0</v>
      </c>
      <c r="J393" s="5">
        <v>54271818</v>
      </c>
      <c r="K393" s="18">
        <v>0</v>
      </c>
      <c r="L393" s="18">
        <v>54271818</v>
      </c>
      <c r="M393" s="5"/>
      <c r="N393" s="5">
        <v>0</v>
      </c>
      <c r="O393" s="18">
        <v>0</v>
      </c>
      <c r="P393" s="18">
        <v>54271818</v>
      </c>
    </row>
    <row r="394" spans="1:16" x14ac:dyDescent="0.2">
      <c r="A394" s="26" t="s">
        <v>541</v>
      </c>
      <c r="B394" s="27"/>
      <c r="C394" s="28" t="s">
        <v>542</v>
      </c>
      <c r="D394" s="29"/>
      <c r="E394" s="29"/>
      <c r="F394" s="27"/>
      <c r="G394" s="17"/>
      <c r="H394" s="17"/>
      <c r="I394" s="5">
        <v>0</v>
      </c>
      <c r="J394" s="5">
        <v>41961003</v>
      </c>
      <c r="K394" s="18">
        <v>0</v>
      </c>
      <c r="L394" s="18">
        <v>41961003</v>
      </c>
      <c r="M394" s="5"/>
      <c r="N394" s="5">
        <v>0</v>
      </c>
      <c r="O394" s="18">
        <v>0</v>
      </c>
      <c r="P394" s="18">
        <v>41961003</v>
      </c>
    </row>
    <row r="395" spans="1:16" x14ac:dyDescent="0.2">
      <c r="A395" s="26" t="s">
        <v>543</v>
      </c>
      <c r="B395" s="27"/>
      <c r="C395" s="28" t="s">
        <v>544</v>
      </c>
      <c r="D395" s="29"/>
      <c r="E395" s="29"/>
      <c r="F395" s="27"/>
      <c r="G395" s="17"/>
      <c r="H395" s="17"/>
      <c r="I395" s="5">
        <v>0</v>
      </c>
      <c r="J395" s="5">
        <v>125634922</v>
      </c>
      <c r="K395" s="18">
        <v>0</v>
      </c>
      <c r="L395" s="18">
        <v>125634922</v>
      </c>
      <c r="M395" s="5"/>
      <c r="N395" s="5">
        <v>0</v>
      </c>
      <c r="O395" s="18">
        <v>0</v>
      </c>
      <c r="P395" s="18">
        <v>125634922</v>
      </c>
    </row>
    <row r="396" spans="1:16" x14ac:dyDescent="0.2">
      <c r="A396" s="26" t="s">
        <v>545</v>
      </c>
      <c r="B396" s="27"/>
      <c r="C396" s="28" t="s">
        <v>546</v>
      </c>
      <c r="D396" s="29"/>
      <c r="E396" s="29"/>
      <c r="F396" s="27"/>
      <c r="G396" s="17"/>
      <c r="H396" s="17"/>
      <c r="I396" s="5">
        <v>0</v>
      </c>
      <c r="J396" s="5">
        <v>16949867</v>
      </c>
      <c r="K396" s="18">
        <v>0</v>
      </c>
      <c r="L396" s="18">
        <v>16949867</v>
      </c>
      <c r="M396" s="5"/>
      <c r="N396" s="5">
        <v>0</v>
      </c>
      <c r="O396" s="18">
        <v>0</v>
      </c>
      <c r="P396" s="18">
        <v>16949867</v>
      </c>
    </row>
    <row r="397" spans="1:16" x14ac:dyDescent="0.2">
      <c r="A397" s="26" t="s">
        <v>547</v>
      </c>
      <c r="B397" s="27"/>
      <c r="C397" s="28" t="s">
        <v>548</v>
      </c>
      <c r="D397" s="29"/>
      <c r="E397" s="29"/>
      <c r="F397" s="27"/>
      <c r="G397" s="17"/>
      <c r="H397" s="17"/>
      <c r="I397" s="5">
        <v>0</v>
      </c>
      <c r="J397" s="5">
        <v>18139826</v>
      </c>
      <c r="K397" s="18">
        <v>0</v>
      </c>
      <c r="L397" s="18">
        <v>18139826</v>
      </c>
      <c r="M397" s="5"/>
      <c r="N397" s="5">
        <v>0</v>
      </c>
      <c r="O397" s="18">
        <v>0</v>
      </c>
      <c r="P397" s="18">
        <v>18139826</v>
      </c>
    </row>
    <row r="398" spans="1:16" x14ac:dyDescent="0.2">
      <c r="A398" s="26" t="s">
        <v>549</v>
      </c>
      <c r="B398" s="27"/>
      <c r="C398" s="28" t="s">
        <v>550</v>
      </c>
      <c r="D398" s="29"/>
      <c r="E398" s="29"/>
      <c r="F398" s="27"/>
      <c r="G398" s="17"/>
      <c r="H398" s="17"/>
      <c r="I398" s="5">
        <v>0</v>
      </c>
      <c r="J398" s="5">
        <v>23162339</v>
      </c>
      <c r="K398" s="18">
        <v>0</v>
      </c>
      <c r="L398" s="18">
        <v>23162339</v>
      </c>
      <c r="M398" s="5"/>
      <c r="N398" s="5">
        <v>0</v>
      </c>
      <c r="O398" s="18">
        <v>0</v>
      </c>
      <c r="P398" s="18">
        <v>23162339</v>
      </c>
    </row>
    <row r="399" spans="1:16" x14ac:dyDescent="0.2">
      <c r="A399" s="26" t="s">
        <v>551</v>
      </c>
      <c r="B399" s="27"/>
      <c r="C399" s="28" t="s">
        <v>552</v>
      </c>
      <c r="D399" s="29"/>
      <c r="E399" s="29"/>
      <c r="F399" s="27"/>
      <c r="G399" s="17"/>
      <c r="H399" s="17"/>
      <c r="I399" s="5">
        <v>0</v>
      </c>
      <c r="J399" s="5">
        <v>21473430</v>
      </c>
      <c r="K399" s="18">
        <v>0</v>
      </c>
      <c r="L399" s="18">
        <v>21473430</v>
      </c>
      <c r="M399" s="5"/>
      <c r="N399" s="5">
        <v>0</v>
      </c>
      <c r="O399" s="18">
        <v>0</v>
      </c>
      <c r="P399" s="18">
        <v>21473430</v>
      </c>
    </row>
    <row r="400" spans="1:16" x14ac:dyDescent="0.2">
      <c r="A400" s="30" t="s">
        <v>1302</v>
      </c>
      <c r="B400" s="31"/>
      <c r="C400" s="28" t="s">
        <v>1303</v>
      </c>
      <c r="D400" s="29"/>
      <c r="E400" s="29"/>
      <c r="F400" s="27"/>
      <c r="G400" s="17"/>
      <c r="H400" s="17"/>
      <c r="I400" s="5">
        <v>0</v>
      </c>
      <c r="J400" s="5">
        <v>26316220</v>
      </c>
      <c r="K400" s="18">
        <v>0</v>
      </c>
      <c r="L400" s="18">
        <v>26316220</v>
      </c>
      <c r="M400" s="5"/>
      <c r="N400" s="5"/>
      <c r="O400" s="18">
        <v>0</v>
      </c>
      <c r="P400" s="18">
        <v>26316220</v>
      </c>
    </row>
    <row r="401" spans="1:16" x14ac:dyDescent="0.2">
      <c r="A401" s="30" t="s">
        <v>1304</v>
      </c>
      <c r="B401" s="31"/>
      <c r="C401" s="28" t="s">
        <v>1305</v>
      </c>
      <c r="D401" s="29"/>
      <c r="E401" s="29"/>
      <c r="F401" s="27"/>
      <c r="G401" s="17"/>
      <c r="H401" s="17"/>
      <c r="I401" s="5">
        <v>0</v>
      </c>
      <c r="J401" s="5">
        <v>26068329</v>
      </c>
      <c r="K401" s="18">
        <v>0</v>
      </c>
      <c r="L401" s="18">
        <v>26068329</v>
      </c>
      <c r="M401" s="5"/>
      <c r="N401" s="5"/>
      <c r="O401" s="18">
        <v>0</v>
      </c>
      <c r="P401" s="18">
        <v>26068329</v>
      </c>
    </row>
    <row r="402" spans="1:16" x14ac:dyDescent="0.2">
      <c r="A402" s="30" t="s">
        <v>1306</v>
      </c>
      <c r="B402" s="31"/>
      <c r="C402" s="28" t="s">
        <v>1307</v>
      </c>
      <c r="D402" s="29"/>
      <c r="E402" s="29"/>
      <c r="F402" s="27"/>
      <c r="G402" s="17"/>
      <c r="H402" s="17"/>
      <c r="I402" s="5">
        <v>0</v>
      </c>
      <c r="J402" s="5">
        <v>63373962</v>
      </c>
      <c r="K402" s="18">
        <v>0</v>
      </c>
      <c r="L402" s="18">
        <v>63373962</v>
      </c>
      <c r="M402" s="5"/>
      <c r="N402" s="5"/>
      <c r="O402" s="18">
        <v>0</v>
      </c>
      <c r="P402" s="18">
        <v>63373962</v>
      </c>
    </row>
    <row r="403" spans="1:16" x14ac:dyDescent="0.2">
      <c r="A403" s="30" t="s">
        <v>1308</v>
      </c>
      <c r="B403" s="31"/>
      <c r="C403" s="28" t="s">
        <v>1309</v>
      </c>
      <c r="D403" s="29"/>
      <c r="E403" s="29"/>
      <c r="F403" s="27"/>
      <c r="G403" s="17"/>
      <c r="H403" s="17"/>
      <c r="I403" s="5">
        <v>0</v>
      </c>
      <c r="J403" s="5">
        <v>26406972</v>
      </c>
      <c r="K403" s="18">
        <v>0</v>
      </c>
      <c r="L403" s="18">
        <v>26406972</v>
      </c>
      <c r="M403" s="5"/>
      <c r="N403" s="5"/>
      <c r="O403" s="18">
        <v>0</v>
      </c>
      <c r="P403" s="18">
        <v>26406972</v>
      </c>
    </row>
    <row r="404" spans="1:16" x14ac:dyDescent="0.2">
      <c r="A404" s="30" t="s">
        <v>1310</v>
      </c>
      <c r="B404" s="31"/>
      <c r="C404" s="28" t="s">
        <v>1311</v>
      </c>
      <c r="D404" s="29"/>
      <c r="E404" s="29"/>
      <c r="F404" s="27"/>
      <c r="G404" s="17"/>
      <c r="H404" s="17"/>
      <c r="I404" s="5">
        <v>0</v>
      </c>
      <c r="J404" s="5">
        <v>18500000</v>
      </c>
      <c r="K404" s="18">
        <v>0</v>
      </c>
      <c r="L404" s="18">
        <v>18500000</v>
      </c>
      <c r="M404" s="5"/>
      <c r="N404" s="5"/>
      <c r="O404" s="18">
        <v>0</v>
      </c>
      <c r="P404" s="18">
        <v>18500000</v>
      </c>
    </row>
    <row r="405" spans="1:16" x14ac:dyDescent="0.2">
      <c r="A405" s="30" t="s">
        <v>1312</v>
      </c>
      <c r="B405" s="31"/>
      <c r="C405" s="28" t="s">
        <v>1313</v>
      </c>
      <c r="D405" s="29"/>
      <c r="E405" s="29"/>
      <c r="F405" s="27"/>
      <c r="G405" s="17"/>
      <c r="H405" s="17"/>
      <c r="I405" s="5">
        <v>0</v>
      </c>
      <c r="J405" s="5">
        <v>22109730</v>
      </c>
      <c r="K405" s="18">
        <v>0</v>
      </c>
      <c r="L405" s="18">
        <v>22109730</v>
      </c>
      <c r="M405" s="5"/>
      <c r="N405" s="5"/>
      <c r="O405" s="18">
        <v>0</v>
      </c>
      <c r="P405" s="18">
        <v>22109730</v>
      </c>
    </row>
    <row r="406" spans="1:16" x14ac:dyDescent="0.2">
      <c r="A406" s="26" t="s">
        <v>553</v>
      </c>
      <c r="B406" s="27"/>
      <c r="C406" s="28" t="s">
        <v>554</v>
      </c>
      <c r="D406" s="29"/>
      <c r="E406" s="29"/>
      <c r="F406" s="27"/>
      <c r="G406" s="17"/>
      <c r="H406" s="17"/>
      <c r="I406" s="5">
        <v>0</v>
      </c>
      <c r="J406" s="5">
        <v>75807360</v>
      </c>
      <c r="K406" s="18">
        <v>0</v>
      </c>
      <c r="L406" s="18">
        <v>75807360</v>
      </c>
      <c r="M406" s="5"/>
      <c r="N406" s="5">
        <v>0</v>
      </c>
      <c r="O406" s="18">
        <v>0</v>
      </c>
      <c r="P406" s="18">
        <v>75807360</v>
      </c>
    </row>
    <row r="407" spans="1:16" x14ac:dyDescent="0.2">
      <c r="A407" s="26" t="s">
        <v>555</v>
      </c>
      <c r="B407" s="27"/>
      <c r="C407" s="28" t="s">
        <v>556</v>
      </c>
      <c r="D407" s="29"/>
      <c r="E407" s="29"/>
      <c r="F407" s="27"/>
      <c r="G407" s="17"/>
      <c r="H407" s="17"/>
      <c r="I407" s="5">
        <v>0</v>
      </c>
      <c r="J407" s="5">
        <v>137508306</v>
      </c>
      <c r="K407" s="18">
        <v>0</v>
      </c>
      <c r="L407" s="18">
        <v>137508306</v>
      </c>
      <c r="M407" s="5"/>
      <c r="N407" s="5">
        <v>0</v>
      </c>
      <c r="O407" s="18">
        <v>0</v>
      </c>
      <c r="P407" s="18">
        <v>137508306</v>
      </c>
    </row>
    <row r="408" spans="1:16" x14ac:dyDescent="0.2">
      <c r="A408" s="26" t="s">
        <v>557</v>
      </c>
      <c r="B408" s="27"/>
      <c r="C408" s="28" t="s">
        <v>558</v>
      </c>
      <c r="D408" s="29"/>
      <c r="E408" s="29"/>
      <c r="F408" s="27"/>
      <c r="G408" s="17"/>
      <c r="H408" s="17"/>
      <c r="I408" s="5">
        <v>0</v>
      </c>
      <c r="J408" s="5">
        <v>105173240</v>
      </c>
      <c r="K408" s="18">
        <v>0</v>
      </c>
      <c r="L408" s="18">
        <v>105173240</v>
      </c>
      <c r="M408" s="5"/>
      <c r="N408" s="5">
        <v>0</v>
      </c>
      <c r="O408" s="18">
        <v>0</v>
      </c>
      <c r="P408" s="18">
        <v>105173240</v>
      </c>
    </row>
    <row r="409" spans="1:16" x14ac:dyDescent="0.2">
      <c r="A409" s="26" t="s">
        <v>559</v>
      </c>
      <c r="B409" s="27"/>
      <c r="C409" s="28" t="s">
        <v>560</v>
      </c>
      <c r="D409" s="29"/>
      <c r="E409" s="29"/>
      <c r="F409" s="27"/>
      <c r="G409" s="17"/>
      <c r="H409" s="17"/>
      <c r="I409" s="5">
        <v>0</v>
      </c>
      <c r="J409" s="5">
        <v>150750000</v>
      </c>
      <c r="K409" s="18">
        <v>0</v>
      </c>
      <c r="L409" s="18">
        <v>150750000</v>
      </c>
      <c r="M409" s="5"/>
      <c r="N409" s="5">
        <v>0</v>
      </c>
      <c r="O409" s="18">
        <v>0</v>
      </c>
      <c r="P409" s="18">
        <v>150750000</v>
      </c>
    </row>
    <row r="410" spans="1:16" x14ac:dyDescent="0.2">
      <c r="A410" s="26" t="s">
        <v>561</v>
      </c>
      <c r="B410" s="27"/>
      <c r="C410" s="28" t="s">
        <v>562</v>
      </c>
      <c r="D410" s="29"/>
      <c r="E410" s="29"/>
      <c r="F410" s="27"/>
      <c r="G410" s="17"/>
      <c r="H410" s="17"/>
      <c r="I410" s="5">
        <v>0</v>
      </c>
      <c r="J410" s="5">
        <v>21682700</v>
      </c>
      <c r="K410" s="18">
        <v>0</v>
      </c>
      <c r="L410" s="18">
        <v>21682700</v>
      </c>
      <c r="M410" s="5"/>
      <c r="N410" s="5">
        <v>0</v>
      </c>
      <c r="O410" s="18">
        <v>0</v>
      </c>
      <c r="P410" s="18">
        <v>21682700</v>
      </c>
    </row>
    <row r="411" spans="1:16" x14ac:dyDescent="0.2">
      <c r="A411" s="26" t="s">
        <v>563</v>
      </c>
      <c r="B411" s="27"/>
      <c r="C411" s="28" t="s">
        <v>564</v>
      </c>
      <c r="D411" s="29"/>
      <c r="E411" s="29"/>
      <c r="F411" s="27"/>
      <c r="G411" s="17"/>
      <c r="H411" s="17"/>
      <c r="I411" s="5">
        <v>0</v>
      </c>
      <c r="J411" s="5">
        <v>286425000</v>
      </c>
      <c r="K411" s="18">
        <v>0</v>
      </c>
      <c r="L411" s="18">
        <v>286425000</v>
      </c>
      <c r="M411" s="5"/>
      <c r="N411" s="5">
        <v>0</v>
      </c>
      <c r="O411" s="18">
        <v>0</v>
      </c>
      <c r="P411" s="18">
        <v>286425000</v>
      </c>
    </row>
    <row r="412" spans="1:16" x14ac:dyDescent="0.2">
      <c r="A412" s="30" t="s">
        <v>1314</v>
      </c>
      <c r="B412" s="31"/>
      <c r="C412" s="28" t="s">
        <v>1315</v>
      </c>
      <c r="D412" s="29"/>
      <c r="E412" s="29"/>
      <c r="F412" s="27"/>
      <c r="G412" s="17"/>
      <c r="H412" s="17"/>
      <c r="I412" s="5">
        <v>0</v>
      </c>
      <c r="J412" s="5">
        <v>96153012</v>
      </c>
      <c r="K412" s="18">
        <v>0</v>
      </c>
      <c r="L412" s="18">
        <v>96153012</v>
      </c>
      <c r="M412" s="5"/>
      <c r="N412" s="5"/>
      <c r="O412" s="18">
        <v>0</v>
      </c>
      <c r="P412" s="18">
        <v>96153012</v>
      </c>
    </row>
    <row r="413" spans="1:16" x14ac:dyDescent="0.2">
      <c r="A413" s="26" t="s">
        <v>565</v>
      </c>
      <c r="B413" s="27"/>
      <c r="C413" s="28" t="s">
        <v>566</v>
      </c>
      <c r="D413" s="29"/>
      <c r="E413" s="29"/>
      <c r="F413" s="27"/>
      <c r="G413" s="17"/>
      <c r="H413" s="17"/>
      <c r="I413" s="5">
        <v>0</v>
      </c>
      <c r="J413" s="5">
        <v>23130738</v>
      </c>
      <c r="K413" s="18">
        <v>0</v>
      </c>
      <c r="L413" s="18">
        <v>23130738</v>
      </c>
      <c r="M413" s="5"/>
      <c r="N413" s="5">
        <v>0</v>
      </c>
      <c r="O413" s="18">
        <v>0</v>
      </c>
      <c r="P413" s="18">
        <v>23130738</v>
      </c>
    </row>
    <row r="414" spans="1:16" x14ac:dyDescent="0.2">
      <c r="A414" s="26" t="s">
        <v>567</v>
      </c>
      <c r="B414" s="27"/>
      <c r="C414" s="28" t="s">
        <v>568</v>
      </c>
      <c r="D414" s="29"/>
      <c r="E414" s="29"/>
      <c r="F414" s="27"/>
      <c r="G414" s="17"/>
      <c r="H414" s="17"/>
      <c r="I414" s="5">
        <v>0</v>
      </c>
      <c r="J414" s="5">
        <v>142226988</v>
      </c>
      <c r="K414" s="18">
        <v>0</v>
      </c>
      <c r="L414" s="18">
        <v>142226988</v>
      </c>
      <c r="M414" s="5"/>
      <c r="N414" s="5">
        <v>0</v>
      </c>
      <c r="O414" s="18">
        <v>0</v>
      </c>
      <c r="P414" s="18">
        <v>142226988</v>
      </c>
    </row>
    <row r="415" spans="1:16" x14ac:dyDescent="0.2">
      <c r="A415" s="26" t="s">
        <v>569</v>
      </c>
      <c r="B415" s="27"/>
      <c r="C415" s="28" t="s">
        <v>570</v>
      </c>
      <c r="D415" s="29"/>
      <c r="E415" s="29"/>
      <c r="F415" s="27"/>
      <c r="G415" s="17"/>
      <c r="H415" s="17"/>
      <c r="I415" s="5">
        <v>0</v>
      </c>
      <c r="J415" s="5">
        <v>66564951</v>
      </c>
      <c r="K415" s="18">
        <v>0</v>
      </c>
      <c r="L415" s="18">
        <v>66564951</v>
      </c>
      <c r="M415" s="5"/>
      <c r="N415" s="5">
        <v>0</v>
      </c>
      <c r="O415" s="18">
        <v>0</v>
      </c>
      <c r="P415" s="18">
        <v>66564951</v>
      </c>
    </row>
    <row r="416" spans="1:16" x14ac:dyDescent="0.2">
      <c r="A416" s="26" t="s">
        <v>571</v>
      </c>
      <c r="B416" s="27"/>
      <c r="C416" s="28" t="s">
        <v>572</v>
      </c>
      <c r="D416" s="29"/>
      <c r="E416" s="29"/>
      <c r="F416" s="27"/>
      <c r="G416" s="17"/>
      <c r="H416" s="17"/>
      <c r="I416" s="5">
        <v>0</v>
      </c>
      <c r="J416" s="5">
        <v>1490000000</v>
      </c>
      <c r="K416" s="18">
        <v>0</v>
      </c>
      <c r="L416" s="18">
        <v>1490000000</v>
      </c>
      <c r="M416" s="5"/>
      <c r="N416" s="5">
        <v>0</v>
      </c>
      <c r="O416" s="18">
        <v>0</v>
      </c>
      <c r="P416" s="18">
        <v>1490000000</v>
      </c>
    </row>
    <row r="417" spans="1:16" x14ac:dyDescent="0.2">
      <c r="A417" s="26" t="s">
        <v>573</v>
      </c>
      <c r="B417" s="27"/>
      <c r="C417" s="28" t="s">
        <v>574</v>
      </c>
      <c r="D417" s="29"/>
      <c r="E417" s="29"/>
      <c r="F417" s="27"/>
      <c r="G417" s="17"/>
      <c r="H417" s="17"/>
      <c r="I417" s="5">
        <v>0</v>
      </c>
      <c r="J417" s="5">
        <v>980000000</v>
      </c>
      <c r="K417" s="18">
        <v>0</v>
      </c>
      <c r="L417" s="18">
        <v>980000000</v>
      </c>
      <c r="M417" s="5"/>
      <c r="N417" s="5">
        <v>0</v>
      </c>
      <c r="O417" s="18">
        <v>0</v>
      </c>
      <c r="P417" s="18">
        <v>980000000</v>
      </c>
    </row>
    <row r="418" spans="1:16" x14ac:dyDescent="0.2">
      <c r="A418" s="26" t="s">
        <v>575</v>
      </c>
      <c r="B418" s="27"/>
      <c r="C418" s="28" t="s">
        <v>576</v>
      </c>
      <c r="D418" s="29"/>
      <c r="E418" s="29"/>
      <c r="F418" s="27"/>
      <c r="G418" s="17"/>
      <c r="H418" s="17"/>
      <c r="I418" s="5">
        <v>0</v>
      </c>
      <c r="J418" s="5">
        <v>315000000</v>
      </c>
      <c r="K418" s="18">
        <v>0</v>
      </c>
      <c r="L418" s="18">
        <v>315000000</v>
      </c>
      <c r="M418" s="5"/>
      <c r="N418" s="5">
        <v>0</v>
      </c>
      <c r="O418" s="18">
        <v>0</v>
      </c>
      <c r="P418" s="18">
        <v>315000000</v>
      </c>
    </row>
    <row r="419" spans="1:16" x14ac:dyDescent="0.2">
      <c r="A419" s="26" t="s">
        <v>577</v>
      </c>
      <c r="B419" s="27"/>
      <c r="C419" s="28" t="s">
        <v>578</v>
      </c>
      <c r="D419" s="29"/>
      <c r="E419" s="29"/>
      <c r="F419" s="27"/>
      <c r="G419" s="17"/>
      <c r="H419" s="17"/>
      <c r="I419" s="5">
        <v>0</v>
      </c>
      <c r="J419" s="5">
        <v>125000000</v>
      </c>
      <c r="K419" s="18">
        <v>0</v>
      </c>
      <c r="L419" s="18">
        <v>125000000</v>
      </c>
      <c r="M419" s="5"/>
      <c r="N419" s="5">
        <v>0</v>
      </c>
      <c r="O419" s="18">
        <v>0</v>
      </c>
      <c r="P419" s="18">
        <v>125000000</v>
      </c>
    </row>
    <row r="420" spans="1:16" x14ac:dyDescent="0.2">
      <c r="A420" s="26" t="s">
        <v>579</v>
      </c>
      <c r="B420" s="27"/>
      <c r="C420" s="28" t="s">
        <v>196</v>
      </c>
      <c r="D420" s="29"/>
      <c r="E420" s="29"/>
      <c r="F420" s="27"/>
      <c r="G420" s="17"/>
      <c r="H420" s="17"/>
      <c r="I420" s="5">
        <v>0</v>
      </c>
      <c r="J420" s="5">
        <v>85000000</v>
      </c>
      <c r="K420" s="18">
        <v>0</v>
      </c>
      <c r="L420" s="18">
        <v>85000000</v>
      </c>
      <c r="M420" s="5"/>
      <c r="N420" s="5">
        <v>0</v>
      </c>
      <c r="O420" s="18">
        <v>0</v>
      </c>
      <c r="P420" s="18">
        <v>85000000</v>
      </c>
    </row>
    <row r="421" spans="1:16" x14ac:dyDescent="0.2">
      <c r="A421" s="26" t="s">
        <v>580</v>
      </c>
      <c r="B421" s="27"/>
      <c r="C421" s="28" t="s">
        <v>581</v>
      </c>
      <c r="D421" s="29"/>
      <c r="E421" s="29"/>
      <c r="F421" s="27"/>
      <c r="G421" s="17"/>
      <c r="H421" s="17"/>
      <c r="I421" s="5">
        <v>34756389</v>
      </c>
      <c r="J421" s="5">
        <v>517220925</v>
      </c>
      <c r="K421" s="18">
        <v>0</v>
      </c>
      <c r="L421" s="18">
        <v>482464536</v>
      </c>
      <c r="M421" s="5"/>
      <c r="N421" s="5">
        <v>0</v>
      </c>
      <c r="O421" s="18">
        <v>0</v>
      </c>
      <c r="P421" s="18">
        <v>482464536</v>
      </c>
    </row>
    <row r="422" spans="1:16" x14ac:dyDescent="0.2">
      <c r="A422" s="26" t="s">
        <v>582</v>
      </c>
      <c r="B422" s="27"/>
      <c r="C422" s="28" t="s">
        <v>583</v>
      </c>
      <c r="D422" s="29"/>
      <c r="E422" s="29"/>
      <c r="F422" s="27"/>
      <c r="G422" s="17"/>
      <c r="H422" s="17"/>
      <c r="I422" s="5">
        <v>0</v>
      </c>
      <c r="J422" s="5">
        <v>602923912</v>
      </c>
      <c r="K422" s="18">
        <v>0</v>
      </c>
      <c r="L422" s="18">
        <v>602923912</v>
      </c>
      <c r="M422" s="5"/>
      <c r="N422" s="5">
        <v>0</v>
      </c>
      <c r="O422" s="18">
        <v>0</v>
      </c>
      <c r="P422" s="18">
        <v>602923912</v>
      </c>
    </row>
    <row r="423" spans="1:16" x14ac:dyDescent="0.2">
      <c r="A423" s="26" t="s">
        <v>584</v>
      </c>
      <c r="B423" s="27"/>
      <c r="C423" s="28" t="s">
        <v>585</v>
      </c>
      <c r="D423" s="29"/>
      <c r="E423" s="29"/>
      <c r="F423" s="27"/>
      <c r="G423" s="17"/>
      <c r="H423" s="17"/>
      <c r="I423" s="5">
        <v>0</v>
      </c>
      <c r="J423" s="5">
        <v>9723500</v>
      </c>
      <c r="K423" s="18">
        <v>0</v>
      </c>
      <c r="L423" s="18">
        <v>9723500</v>
      </c>
      <c r="M423" s="5"/>
      <c r="N423" s="5">
        <v>0</v>
      </c>
      <c r="O423" s="18">
        <v>0</v>
      </c>
      <c r="P423" s="18">
        <v>9723500</v>
      </c>
    </row>
    <row r="424" spans="1:16" x14ac:dyDescent="0.2">
      <c r="A424" s="26" t="s">
        <v>586</v>
      </c>
      <c r="B424" s="27"/>
      <c r="C424" s="28" t="s">
        <v>587</v>
      </c>
      <c r="D424" s="29"/>
      <c r="E424" s="29"/>
      <c r="F424" s="27"/>
      <c r="G424" s="17"/>
      <c r="H424" s="17"/>
      <c r="I424" s="5">
        <v>20418669</v>
      </c>
      <c r="J424" s="5">
        <v>7430232</v>
      </c>
      <c r="K424" s="18">
        <v>12988437</v>
      </c>
      <c r="L424" s="18">
        <v>0</v>
      </c>
      <c r="M424" s="5"/>
      <c r="N424" s="5">
        <v>0</v>
      </c>
      <c r="O424" s="18">
        <v>12988437</v>
      </c>
      <c r="P424" s="18">
        <v>0</v>
      </c>
    </row>
    <row r="425" spans="1:16" x14ac:dyDescent="0.2">
      <c r="A425" s="30" t="s">
        <v>978</v>
      </c>
      <c r="B425" s="31"/>
      <c r="C425" s="28" t="s">
        <v>977</v>
      </c>
      <c r="D425" s="29"/>
      <c r="E425" s="29"/>
      <c r="F425" s="27"/>
      <c r="G425" s="17"/>
      <c r="H425" s="17"/>
      <c r="I425" s="5">
        <v>0</v>
      </c>
      <c r="J425" s="5">
        <v>8996603</v>
      </c>
      <c r="K425" s="18">
        <v>0</v>
      </c>
      <c r="L425" s="18">
        <v>8996603</v>
      </c>
      <c r="M425" s="5"/>
      <c r="N425" s="5"/>
      <c r="O425" s="18">
        <v>0</v>
      </c>
      <c r="P425" s="18">
        <v>8996603</v>
      </c>
    </row>
    <row r="426" spans="1:16" x14ac:dyDescent="0.2">
      <c r="A426" s="26" t="s">
        <v>588</v>
      </c>
      <c r="B426" s="27"/>
      <c r="C426" s="28" t="s">
        <v>589</v>
      </c>
      <c r="D426" s="29"/>
      <c r="E426" s="29"/>
      <c r="F426" s="27"/>
      <c r="G426" s="17"/>
      <c r="H426" s="17"/>
      <c r="I426" s="5">
        <v>0</v>
      </c>
      <c r="J426" s="5">
        <v>289976249</v>
      </c>
      <c r="K426" s="18">
        <v>0</v>
      </c>
      <c r="L426" s="18">
        <v>289976249</v>
      </c>
      <c r="M426" s="5"/>
      <c r="N426" s="5">
        <v>0</v>
      </c>
      <c r="O426" s="18">
        <v>0</v>
      </c>
      <c r="P426" s="18">
        <v>289976249</v>
      </c>
    </row>
    <row r="427" spans="1:16" x14ac:dyDescent="0.2">
      <c r="A427" s="30" t="s">
        <v>1316</v>
      </c>
      <c r="B427" s="31"/>
      <c r="C427" s="28" t="s">
        <v>1317</v>
      </c>
      <c r="D427" s="29"/>
      <c r="E427" s="29"/>
      <c r="F427" s="27"/>
      <c r="G427" s="17"/>
      <c r="H427" s="17"/>
      <c r="I427" s="5">
        <v>0</v>
      </c>
      <c r="J427" s="5">
        <v>179147009</v>
      </c>
      <c r="K427" s="18">
        <v>0</v>
      </c>
      <c r="L427" s="18">
        <v>179147009</v>
      </c>
      <c r="M427" s="5"/>
      <c r="N427" s="5"/>
      <c r="O427" s="18">
        <v>0</v>
      </c>
      <c r="P427" s="18">
        <v>179147009</v>
      </c>
    </row>
    <row r="428" spans="1:16" x14ac:dyDescent="0.2">
      <c r="A428" s="26" t="s">
        <v>590</v>
      </c>
      <c r="B428" s="27"/>
      <c r="C428" s="28" t="s">
        <v>591</v>
      </c>
      <c r="D428" s="29"/>
      <c r="E428" s="29"/>
      <c r="F428" s="27"/>
      <c r="G428" s="17"/>
      <c r="H428" s="17"/>
      <c r="I428" s="5">
        <v>1864546</v>
      </c>
      <c r="J428" s="5">
        <v>25058216</v>
      </c>
      <c r="K428" s="18">
        <v>0</v>
      </c>
      <c r="L428" s="18">
        <v>23193670</v>
      </c>
      <c r="M428" s="5"/>
      <c r="N428" s="5">
        <v>0</v>
      </c>
      <c r="O428" s="18">
        <v>0</v>
      </c>
      <c r="P428" s="18">
        <v>23193670</v>
      </c>
    </row>
    <row r="429" spans="1:16" x14ac:dyDescent="0.2">
      <c r="A429" s="26" t="s">
        <v>592</v>
      </c>
      <c r="B429" s="27"/>
      <c r="C429" s="28" t="s">
        <v>593</v>
      </c>
      <c r="D429" s="29"/>
      <c r="E429" s="29"/>
      <c r="F429" s="27"/>
      <c r="G429" s="17"/>
      <c r="H429" s="17"/>
      <c r="I429" s="5">
        <v>4402500</v>
      </c>
      <c r="J429" s="5">
        <v>314589450</v>
      </c>
      <c r="K429" s="18">
        <v>0</v>
      </c>
      <c r="L429" s="18">
        <v>310186950</v>
      </c>
      <c r="M429" s="5"/>
      <c r="N429" s="5">
        <v>0</v>
      </c>
      <c r="O429" s="18">
        <v>0</v>
      </c>
      <c r="P429" s="18">
        <v>310186950</v>
      </c>
    </row>
    <row r="430" spans="1:16" x14ac:dyDescent="0.2">
      <c r="A430" s="26" t="s">
        <v>594</v>
      </c>
      <c r="B430" s="27"/>
      <c r="C430" s="28" t="s">
        <v>595</v>
      </c>
      <c r="D430" s="29"/>
      <c r="E430" s="29"/>
      <c r="F430" s="27"/>
      <c r="G430" s="17"/>
      <c r="H430" s="17"/>
      <c r="I430" s="5">
        <v>0</v>
      </c>
      <c r="J430" s="5">
        <v>81083575</v>
      </c>
      <c r="K430" s="18">
        <v>0</v>
      </c>
      <c r="L430" s="18">
        <v>81083575</v>
      </c>
      <c r="M430" s="5"/>
      <c r="N430" s="5">
        <v>0</v>
      </c>
      <c r="O430" s="18">
        <v>0</v>
      </c>
      <c r="P430" s="18">
        <v>81083575</v>
      </c>
    </row>
    <row r="431" spans="1:16" x14ac:dyDescent="0.2">
      <c r="A431" s="26" t="s">
        <v>596</v>
      </c>
      <c r="B431" s="27"/>
      <c r="C431" s="28" t="s">
        <v>597</v>
      </c>
      <c r="D431" s="29"/>
      <c r="E431" s="29"/>
      <c r="F431" s="27"/>
      <c r="G431" s="17"/>
      <c r="H431" s="17"/>
      <c r="I431" s="5">
        <v>11932764650</v>
      </c>
      <c r="J431" s="5">
        <v>0</v>
      </c>
      <c r="K431" s="18">
        <v>11932764650</v>
      </c>
      <c r="L431" s="18">
        <v>0</v>
      </c>
      <c r="M431" s="5"/>
      <c r="N431" s="5">
        <v>0</v>
      </c>
      <c r="O431" s="18">
        <v>11932764650</v>
      </c>
      <c r="P431" s="18">
        <v>0</v>
      </c>
    </row>
    <row r="432" spans="1:16" x14ac:dyDescent="0.2">
      <c r="A432" s="26" t="s">
        <v>598</v>
      </c>
      <c r="B432" s="27"/>
      <c r="C432" s="28" t="s">
        <v>599</v>
      </c>
      <c r="D432" s="29"/>
      <c r="E432" s="29"/>
      <c r="F432" s="27"/>
      <c r="G432" s="17"/>
      <c r="H432" s="17"/>
      <c r="I432" s="5">
        <v>24350004</v>
      </c>
      <c r="J432" s="5">
        <v>0</v>
      </c>
      <c r="K432" s="18">
        <v>24350004</v>
      </c>
      <c r="L432" s="18">
        <v>0</v>
      </c>
      <c r="M432" s="5"/>
      <c r="N432" s="5">
        <v>0</v>
      </c>
      <c r="O432" s="18">
        <v>24350004</v>
      </c>
      <c r="P432" s="18">
        <v>0</v>
      </c>
    </row>
    <row r="433" spans="1:16" x14ac:dyDescent="0.2">
      <c r="A433" s="26" t="s">
        <v>600</v>
      </c>
      <c r="B433" s="27"/>
      <c r="C433" s="28" t="s">
        <v>601</v>
      </c>
      <c r="D433" s="29"/>
      <c r="E433" s="29"/>
      <c r="F433" s="27"/>
      <c r="G433" s="17"/>
      <c r="H433" s="17"/>
      <c r="I433" s="5">
        <v>26115745</v>
      </c>
      <c r="J433" s="5">
        <v>0</v>
      </c>
      <c r="K433" s="18">
        <v>26115745</v>
      </c>
      <c r="L433" s="18">
        <v>0</v>
      </c>
      <c r="M433" s="5"/>
      <c r="N433" s="5">
        <v>0</v>
      </c>
      <c r="O433" s="18">
        <v>26115745</v>
      </c>
      <c r="P433" s="18">
        <v>0</v>
      </c>
    </row>
    <row r="434" spans="1:16" x14ac:dyDescent="0.2">
      <c r="A434" s="26" t="s">
        <v>602</v>
      </c>
      <c r="B434" s="27"/>
      <c r="C434" s="28" t="s">
        <v>603</v>
      </c>
      <c r="D434" s="29"/>
      <c r="E434" s="29"/>
      <c r="F434" s="27"/>
      <c r="G434" s="17"/>
      <c r="H434" s="17"/>
      <c r="I434" s="5">
        <v>6925390</v>
      </c>
      <c r="J434" s="5">
        <v>0</v>
      </c>
      <c r="K434" s="18">
        <v>6925390</v>
      </c>
      <c r="L434" s="18">
        <v>0</v>
      </c>
      <c r="M434" s="5"/>
      <c r="N434" s="5">
        <v>0</v>
      </c>
      <c r="O434" s="18">
        <v>6925390</v>
      </c>
      <c r="P434" s="18">
        <v>0</v>
      </c>
    </row>
    <row r="435" spans="1:16" x14ac:dyDescent="0.2">
      <c r="A435" s="26" t="s">
        <v>604</v>
      </c>
      <c r="B435" s="27"/>
      <c r="C435" s="28" t="s">
        <v>605</v>
      </c>
      <c r="D435" s="29"/>
      <c r="E435" s="29"/>
      <c r="F435" s="27"/>
      <c r="G435" s="17"/>
      <c r="H435" s="17"/>
      <c r="I435" s="5">
        <v>21334683</v>
      </c>
      <c r="J435" s="5">
        <v>0</v>
      </c>
      <c r="K435" s="18">
        <v>21334683</v>
      </c>
      <c r="L435" s="18">
        <v>0</v>
      </c>
      <c r="M435" s="5"/>
      <c r="N435" s="5">
        <v>0</v>
      </c>
      <c r="O435" s="18">
        <v>21334683</v>
      </c>
      <c r="P435" s="18">
        <v>0</v>
      </c>
    </row>
    <row r="436" spans="1:16" x14ac:dyDescent="0.2">
      <c r="A436" s="26" t="s">
        <v>606</v>
      </c>
      <c r="B436" s="27"/>
      <c r="C436" s="28" t="s">
        <v>607</v>
      </c>
      <c r="D436" s="29"/>
      <c r="E436" s="29"/>
      <c r="F436" s="27"/>
      <c r="G436" s="17"/>
      <c r="H436" s="17"/>
      <c r="I436" s="5">
        <v>80758834</v>
      </c>
      <c r="J436" s="5">
        <v>0</v>
      </c>
      <c r="K436" s="18">
        <v>80758834</v>
      </c>
      <c r="L436" s="18">
        <v>0</v>
      </c>
      <c r="M436" s="5"/>
      <c r="N436" s="5">
        <v>0</v>
      </c>
      <c r="O436" s="18">
        <v>80758834</v>
      </c>
      <c r="P436" s="18">
        <v>0</v>
      </c>
    </row>
    <row r="437" spans="1:16" x14ac:dyDescent="0.2">
      <c r="A437" s="26" t="s">
        <v>608</v>
      </c>
      <c r="B437" s="27"/>
      <c r="C437" s="28" t="s">
        <v>609</v>
      </c>
      <c r="D437" s="29"/>
      <c r="E437" s="29"/>
      <c r="F437" s="27"/>
      <c r="G437" s="17"/>
      <c r="H437" s="17"/>
      <c r="I437" s="5">
        <v>386717138</v>
      </c>
      <c r="J437" s="5">
        <v>0</v>
      </c>
      <c r="K437" s="18">
        <v>386717138</v>
      </c>
      <c r="L437" s="18">
        <v>0</v>
      </c>
      <c r="M437" s="5"/>
      <c r="N437" s="5">
        <v>0</v>
      </c>
      <c r="O437" s="18">
        <v>386717138</v>
      </c>
      <c r="P437" s="18">
        <v>0</v>
      </c>
    </row>
    <row r="438" spans="1:16" x14ac:dyDescent="0.2">
      <c r="A438" s="26" t="s">
        <v>610</v>
      </c>
      <c r="B438" s="27"/>
      <c r="C438" s="28" t="s">
        <v>611</v>
      </c>
      <c r="D438" s="29"/>
      <c r="E438" s="29"/>
      <c r="F438" s="27"/>
      <c r="G438" s="17"/>
      <c r="H438" s="17"/>
      <c r="I438" s="5">
        <v>418524</v>
      </c>
      <c r="J438" s="5">
        <v>0</v>
      </c>
      <c r="K438" s="18">
        <v>418524</v>
      </c>
      <c r="L438" s="18">
        <v>0</v>
      </c>
      <c r="M438" s="5"/>
      <c r="N438" s="5">
        <v>0</v>
      </c>
      <c r="O438" s="18">
        <v>418524</v>
      </c>
      <c r="P438" s="18">
        <v>0</v>
      </c>
    </row>
    <row r="439" spans="1:16" x14ac:dyDescent="0.2">
      <c r="A439" s="26" t="s">
        <v>612</v>
      </c>
      <c r="B439" s="27"/>
      <c r="C439" s="28" t="s">
        <v>613</v>
      </c>
      <c r="D439" s="29"/>
      <c r="E439" s="29"/>
      <c r="F439" s="27"/>
      <c r="G439" s="17"/>
      <c r="H439" s="17"/>
      <c r="I439" s="5">
        <v>440810208</v>
      </c>
      <c r="J439" s="5">
        <v>0</v>
      </c>
      <c r="K439" s="18">
        <v>440810208</v>
      </c>
      <c r="L439" s="18">
        <v>0</v>
      </c>
      <c r="M439" s="5"/>
      <c r="N439" s="5">
        <v>0</v>
      </c>
      <c r="O439" s="18">
        <v>440810208</v>
      </c>
      <c r="P439" s="18">
        <v>0</v>
      </c>
    </row>
    <row r="440" spans="1:16" x14ac:dyDescent="0.2">
      <c r="A440" s="26" t="s">
        <v>614</v>
      </c>
      <c r="B440" s="27"/>
      <c r="C440" s="28" t="s">
        <v>615</v>
      </c>
      <c r="D440" s="29"/>
      <c r="E440" s="29"/>
      <c r="F440" s="27"/>
      <c r="G440" s="17"/>
      <c r="H440" s="17"/>
      <c r="I440" s="5">
        <v>177276</v>
      </c>
      <c r="J440" s="5">
        <v>0</v>
      </c>
      <c r="K440" s="18">
        <v>177276</v>
      </c>
      <c r="L440" s="18">
        <v>0</v>
      </c>
      <c r="M440" s="5"/>
      <c r="N440" s="5">
        <v>0</v>
      </c>
      <c r="O440" s="18">
        <v>177276</v>
      </c>
      <c r="P440" s="18">
        <v>0</v>
      </c>
    </row>
    <row r="441" spans="1:16" x14ac:dyDescent="0.2">
      <c r="A441" s="26" t="s">
        <v>616</v>
      </c>
      <c r="B441" s="27"/>
      <c r="C441" s="28" t="s">
        <v>617</v>
      </c>
      <c r="D441" s="29"/>
      <c r="E441" s="29"/>
      <c r="F441" s="27"/>
      <c r="G441" s="17"/>
      <c r="H441" s="17"/>
      <c r="I441" s="5">
        <v>7151854</v>
      </c>
      <c r="J441" s="5">
        <v>0</v>
      </c>
      <c r="K441" s="18">
        <v>7151854</v>
      </c>
      <c r="L441" s="18">
        <v>0</v>
      </c>
      <c r="M441" s="5"/>
      <c r="N441" s="5">
        <v>0</v>
      </c>
      <c r="O441" s="18">
        <v>7151854</v>
      </c>
      <c r="P441" s="18">
        <v>0</v>
      </c>
    </row>
    <row r="442" spans="1:16" x14ac:dyDescent="0.2">
      <c r="A442" s="26" t="s">
        <v>618</v>
      </c>
      <c r="B442" s="27"/>
      <c r="C442" s="28" t="s">
        <v>619</v>
      </c>
      <c r="D442" s="29"/>
      <c r="E442" s="29"/>
      <c r="F442" s="27"/>
      <c r="G442" s="17"/>
      <c r="H442" s="17"/>
      <c r="I442" s="5">
        <v>295582968</v>
      </c>
      <c r="J442" s="5">
        <v>0</v>
      </c>
      <c r="K442" s="18">
        <v>295582968</v>
      </c>
      <c r="L442" s="18">
        <v>0</v>
      </c>
      <c r="M442" s="5"/>
      <c r="N442" s="5">
        <v>0</v>
      </c>
      <c r="O442" s="18">
        <v>295582968</v>
      </c>
      <c r="P442" s="18">
        <v>0</v>
      </c>
    </row>
    <row r="443" spans="1:16" x14ac:dyDescent="0.2">
      <c r="A443" s="26" t="s">
        <v>620</v>
      </c>
      <c r="B443" s="27"/>
      <c r="C443" s="28" t="s">
        <v>621</v>
      </c>
      <c r="D443" s="29"/>
      <c r="E443" s="29"/>
      <c r="F443" s="27"/>
      <c r="G443" s="17"/>
      <c r="H443" s="17"/>
      <c r="I443" s="5">
        <v>1818520</v>
      </c>
      <c r="J443" s="5">
        <v>0</v>
      </c>
      <c r="K443" s="18">
        <v>1818520</v>
      </c>
      <c r="L443" s="18">
        <v>0</v>
      </c>
      <c r="M443" s="5"/>
      <c r="N443" s="5">
        <v>0</v>
      </c>
      <c r="O443" s="18">
        <v>1818520</v>
      </c>
      <c r="P443" s="18">
        <v>0</v>
      </c>
    </row>
    <row r="444" spans="1:16" x14ac:dyDescent="0.2">
      <c r="A444" s="26" t="s">
        <v>622</v>
      </c>
      <c r="B444" s="27"/>
      <c r="C444" s="28" t="s">
        <v>623</v>
      </c>
      <c r="D444" s="29"/>
      <c r="E444" s="29"/>
      <c r="F444" s="27"/>
      <c r="G444" s="17"/>
      <c r="H444" s="17"/>
      <c r="I444" s="5">
        <v>323013540</v>
      </c>
      <c r="J444" s="5">
        <v>0</v>
      </c>
      <c r="K444" s="18">
        <v>323013540</v>
      </c>
      <c r="L444" s="18">
        <v>0</v>
      </c>
      <c r="M444" s="5"/>
      <c r="N444" s="5">
        <v>0</v>
      </c>
      <c r="O444" s="18">
        <v>323013540</v>
      </c>
      <c r="P444" s="18">
        <v>0</v>
      </c>
    </row>
    <row r="445" spans="1:16" x14ac:dyDescent="0.2">
      <c r="A445" s="26" t="s">
        <v>624</v>
      </c>
      <c r="B445" s="27"/>
      <c r="C445" s="28" t="s">
        <v>625</v>
      </c>
      <c r="D445" s="29"/>
      <c r="E445" s="29"/>
      <c r="F445" s="27"/>
      <c r="G445" s="17"/>
      <c r="H445" s="17"/>
      <c r="I445" s="5">
        <v>43943</v>
      </c>
      <c r="J445" s="5">
        <v>0</v>
      </c>
      <c r="K445" s="18">
        <v>43943</v>
      </c>
      <c r="L445" s="18">
        <v>0</v>
      </c>
      <c r="M445" s="5"/>
      <c r="N445" s="5">
        <v>0</v>
      </c>
      <c r="O445" s="18">
        <v>43943</v>
      </c>
      <c r="P445" s="18">
        <v>0</v>
      </c>
    </row>
    <row r="446" spans="1:16" x14ac:dyDescent="0.2">
      <c r="A446" s="26" t="s">
        <v>626</v>
      </c>
      <c r="B446" s="27"/>
      <c r="C446" s="28" t="s">
        <v>627</v>
      </c>
      <c r="D446" s="29"/>
      <c r="E446" s="29"/>
      <c r="F446" s="27"/>
      <c r="G446" s="17"/>
      <c r="H446" s="17"/>
      <c r="I446" s="5">
        <v>632769</v>
      </c>
      <c r="J446" s="5">
        <v>0</v>
      </c>
      <c r="K446" s="18">
        <v>632769</v>
      </c>
      <c r="L446" s="18">
        <v>0</v>
      </c>
      <c r="M446" s="5"/>
      <c r="N446" s="5">
        <v>0</v>
      </c>
      <c r="O446" s="18">
        <v>632769</v>
      </c>
      <c r="P446" s="18">
        <v>0</v>
      </c>
    </row>
    <row r="447" spans="1:16" x14ac:dyDescent="0.2">
      <c r="A447" s="26" t="s">
        <v>628</v>
      </c>
      <c r="B447" s="27"/>
      <c r="C447" s="28" t="s">
        <v>629</v>
      </c>
      <c r="D447" s="29"/>
      <c r="E447" s="29"/>
      <c r="F447" s="27"/>
      <c r="G447" s="17"/>
      <c r="H447" s="17"/>
      <c r="I447" s="5">
        <v>110648545</v>
      </c>
      <c r="J447" s="5">
        <v>0</v>
      </c>
      <c r="K447" s="18">
        <v>110648545</v>
      </c>
      <c r="L447" s="18">
        <v>0</v>
      </c>
      <c r="M447" s="5"/>
      <c r="N447" s="5">
        <v>0</v>
      </c>
      <c r="O447" s="18">
        <v>110648545</v>
      </c>
      <c r="P447" s="18">
        <v>0</v>
      </c>
    </row>
    <row r="448" spans="1:16" x14ac:dyDescent="0.2">
      <c r="A448" s="26" t="s">
        <v>630</v>
      </c>
      <c r="B448" s="27"/>
      <c r="C448" s="28" t="s">
        <v>631</v>
      </c>
      <c r="D448" s="29"/>
      <c r="E448" s="29"/>
      <c r="F448" s="27"/>
      <c r="G448" s="17"/>
      <c r="H448" s="17"/>
      <c r="I448" s="5">
        <v>3144327573</v>
      </c>
      <c r="J448" s="5">
        <v>0</v>
      </c>
      <c r="K448" s="18">
        <v>3144327573</v>
      </c>
      <c r="L448" s="18">
        <v>0</v>
      </c>
      <c r="M448" s="5"/>
      <c r="N448" s="5">
        <v>0</v>
      </c>
      <c r="O448" s="18">
        <v>3144327573</v>
      </c>
      <c r="P448" s="18">
        <v>0</v>
      </c>
    </row>
    <row r="449" spans="1:16" x14ac:dyDescent="0.2">
      <c r="A449" s="26" t="s">
        <v>632</v>
      </c>
      <c r="B449" s="27"/>
      <c r="C449" s="28" t="s">
        <v>633</v>
      </c>
      <c r="D449" s="29"/>
      <c r="E449" s="29"/>
      <c r="F449" s="27"/>
      <c r="G449" s="17"/>
      <c r="H449" s="17"/>
      <c r="I449" s="5">
        <v>1192305904</v>
      </c>
      <c r="J449" s="5">
        <v>0</v>
      </c>
      <c r="K449" s="18">
        <v>1192305904</v>
      </c>
      <c r="L449" s="18">
        <v>0</v>
      </c>
      <c r="M449" s="5"/>
      <c r="N449" s="5">
        <v>0</v>
      </c>
      <c r="O449" s="18">
        <v>1192305904</v>
      </c>
      <c r="P449" s="18">
        <v>0</v>
      </c>
    </row>
    <row r="450" spans="1:16" x14ac:dyDescent="0.2">
      <c r="A450" s="26" t="s">
        <v>634</v>
      </c>
      <c r="B450" s="27"/>
      <c r="C450" s="28" t="s">
        <v>635</v>
      </c>
      <c r="D450" s="29"/>
      <c r="E450" s="29"/>
      <c r="F450" s="27"/>
      <c r="G450" s="17"/>
      <c r="H450" s="17"/>
      <c r="I450" s="5">
        <v>1268130726</v>
      </c>
      <c r="J450" s="5">
        <v>0</v>
      </c>
      <c r="K450" s="18">
        <v>1268130726</v>
      </c>
      <c r="L450" s="18">
        <v>0</v>
      </c>
      <c r="M450" s="5"/>
      <c r="N450" s="5">
        <v>0</v>
      </c>
      <c r="O450" s="18">
        <v>1268130726</v>
      </c>
      <c r="P450" s="18">
        <v>0</v>
      </c>
    </row>
    <row r="451" spans="1:16" x14ac:dyDescent="0.2">
      <c r="A451" s="26" t="s">
        <v>636</v>
      </c>
      <c r="B451" s="27"/>
      <c r="C451" s="28" t="s">
        <v>637</v>
      </c>
      <c r="D451" s="29"/>
      <c r="E451" s="29"/>
      <c r="F451" s="27"/>
      <c r="G451" s="17"/>
      <c r="H451" s="17"/>
      <c r="I451" s="5">
        <v>71415169</v>
      </c>
      <c r="J451" s="5">
        <v>0</v>
      </c>
      <c r="K451" s="18">
        <v>71415169</v>
      </c>
      <c r="L451" s="18">
        <v>0</v>
      </c>
      <c r="M451" s="5"/>
      <c r="N451" s="5">
        <v>0</v>
      </c>
      <c r="O451" s="18">
        <v>71415169</v>
      </c>
      <c r="P451" s="18">
        <v>0</v>
      </c>
    </row>
    <row r="452" spans="1:16" x14ac:dyDescent="0.2">
      <c r="A452" s="26" t="s">
        <v>638</v>
      </c>
      <c r="B452" s="27"/>
      <c r="C452" s="28" t="s">
        <v>639</v>
      </c>
      <c r="D452" s="29"/>
      <c r="E452" s="29"/>
      <c r="F452" s="27"/>
      <c r="G452" s="17"/>
      <c r="H452" s="17"/>
      <c r="I452" s="5">
        <v>1286046313</v>
      </c>
      <c r="J452" s="5">
        <v>0</v>
      </c>
      <c r="K452" s="18">
        <v>1286046313</v>
      </c>
      <c r="L452" s="18">
        <v>0</v>
      </c>
      <c r="M452" s="5"/>
      <c r="N452" s="5">
        <v>0</v>
      </c>
      <c r="O452" s="18">
        <v>1286046313</v>
      </c>
      <c r="P452" s="18">
        <v>0</v>
      </c>
    </row>
    <row r="453" spans="1:16" x14ac:dyDescent="0.2">
      <c r="A453" s="26" t="s">
        <v>640</v>
      </c>
      <c r="B453" s="27"/>
      <c r="C453" s="28" t="s">
        <v>641</v>
      </c>
      <c r="D453" s="29"/>
      <c r="E453" s="29"/>
      <c r="F453" s="27"/>
      <c r="G453" s="17"/>
      <c r="H453" s="17"/>
      <c r="I453" s="5">
        <v>240149557</v>
      </c>
      <c r="J453" s="5">
        <v>0</v>
      </c>
      <c r="K453" s="18">
        <v>240149557</v>
      </c>
      <c r="L453" s="18">
        <v>0</v>
      </c>
      <c r="M453" s="5"/>
      <c r="N453" s="5">
        <v>0</v>
      </c>
      <c r="O453" s="18">
        <v>240149557</v>
      </c>
      <c r="P453" s="18">
        <v>0</v>
      </c>
    </row>
    <row r="454" spans="1:16" x14ac:dyDescent="0.2">
      <c r="A454" s="26" t="s">
        <v>642</v>
      </c>
      <c r="B454" s="27"/>
      <c r="C454" s="28" t="s">
        <v>643</v>
      </c>
      <c r="D454" s="29"/>
      <c r="E454" s="29"/>
      <c r="F454" s="27"/>
      <c r="G454" s="17"/>
      <c r="H454" s="17"/>
      <c r="I454" s="5">
        <v>49639732</v>
      </c>
      <c r="J454" s="5">
        <v>0</v>
      </c>
      <c r="K454" s="18">
        <v>49639732</v>
      </c>
      <c r="L454" s="18">
        <v>0</v>
      </c>
      <c r="M454" s="5"/>
      <c r="N454" s="5">
        <v>0</v>
      </c>
      <c r="O454" s="18">
        <v>49639732</v>
      </c>
      <c r="P454" s="18">
        <v>0</v>
      </c>
    </row>
    <row r="455" spans="1:16" x14ac:dyDescent="0.2">
      <c r="A455" s="26" t="s">
        <v>644</v>
      </c>
      <c r="B455" s="27"/>
      <c r="C455" s="28" t="s">
        <v>645</v>
      </c>
      <c r="D455" s="29"/>
      <c r="E455" s="29"/>
      <c r="F455" s="27"/>
      <c r="G455" s="17"/>
      <c r="H455" s="17"/>
      <c r="I455" s="5">
        <v>6847940</v>
      </c>
      <c r="J455" s="5">
        <v>0</v>
      </c>
      <c r="K455" s="18">
        <v>6847940</v>
      </c>
      <c r="L455" s="18">
        <v>0</v>
      </c>
      <c r="M455" s="5"/>
      <c r="N455" s="5">
        <v>0</v>
      </c>
      <c r="O455" s="18">
        <v>6847940</v>
      </c>
      <c r="P455" s="18">
        <v>0</v>
      </c>
    </row>
    <row r="456" spans="1:16" x14ac:dyDescent="0.2">
      <c r="A456" s="26" t="s">
        <v>646</v>
      </c>
      <c r="B456" s="27"/>
      <c r="C456" s="28" t="s">
        <v>647</v>
      </c>
      <c r="D456" s="29"/>
      <c r="E456" s="29"/>
      <c r="F456" s="27"/>
      <c r="G456" s="17"/>
      <c r="H456" s="17"/>
      <c r="I456" s="5">
        <v>108851192</v>
      </c>
      <c r="J456" s="5">
        <v>0</v>
      </c>
      <c r="K456" s="18">
        <v>108851192</v>
      </c>
      <c r="L456" s="18">
        <v>0</v>
      </c>
      <c r="M456" s="5"/>
      <c r="N456" s="5">
        <v>0</v>
      </c>
      <c r="O456" s="18">
        <v>108851192</v>
      </c>
      <c r="P456" s="18">
        <v>0</v>
      </c>
    </row>
    <row r="457" spans="1:16" x14ac:dyDescent="0.2">
      <c r="A457" s="26" t="s">
        <v>648</v>
      </c>
      <c r="B457" s="27"/>
      <c r="C457" s="28" t="s">
        <v>649</v>
      </c>
      <c r="D457" s="29"/>
      <c r="E457" s="29"/>
      <c r="F457" s="27"/>
      <c r="G457" s="17"/>
      <c r="H457" s="17"/>
      <c r="I457" s="5">
        <v>1222288</v>
      </c>
      <c r="J457" s="5">
        <v>0</v>
      </c>
      <c r="K457" s="18">
        <v>1222288</v>
      </c>
      <c r="L457" s="18">
        <v>0</v>
      </c>
      <c r="M457" s="5"/>
      <c r="N457" s="5">
        <v>0</v>
      </c>
      <c r="O457" s="18">
        <v>1222288</v>
      </c>
      <c r="P457" s="18">
        <v>0</v>
      </c>
    </row>
    <row r="458" spans="1:16" x14ac:dyDescent="0.2">
      <c r="A458" s="26" t="s">
        <v>650</v>
      </c>
      <c r="B458" s="27"/>
      <c r="C458" s="28" t="s">
        <v>651</v>
      </c>
      <c r="D458" s="29"/>
      <c r="E458" s="29"/>
      <c r="F458" s="27"/>
      <c r="G458" s="17"/>
      <c r="H458" s="17"/>
      <c r="I458" s="5">
        <v>3433243</v>
      </c>
      <c r="J458" s="5">
        <v>0</v>
      </c>
      <c r="K458" s="18">
        <v>3433243</v>
      </c>
      <c r="L458" s="18">
        <v>0</v>
      </c>
      <c r="M458" s="5"/>
      <c r="N458" s="5">
        <v>0</v>
      </c>
      <c r="O458" s="18">
        <v>3433243</v>
      </c>
      <c r="P458" s="18">
        <v>0</v>
      </c>
    </row>
    <row r="459" spans="1:16" x14ac:dyDescent="0.2">
      <c r="A459" s="26" t="s">
        <v>652</v>
      </c>
      <c r="B459" s="27"/>
      <c r="C459" s="28" t="s">
        <v>653</v>
      </c>
      <c r="D459" s="29"/>
      <c r="E459" s="29"/>
      <c r="F459" s="27"/>
      <c r="G459" s="17"/>
      <c r="H459" s="17"/>
      <c r="I459" s="5">
        <v>49613809</v>
      </c>
      <c r="J459" s="5">
        <v>0</v>
      </c>
      <c r="K459" s="18">
        <v>49613809</v>
      </c>
      <c r="L459" s="18">
        <v>0</v>
      </c>
      <c r="M459" s="5"/>
      <c r="N459" s="5">
        <v>0</v>
      </c>
      <c r="O459" s="18">
        <v>49613809</v>
      </c>
      <c r="P459" s="18">
        <v>0</v>
      </c>
    </row>
    <row r="460" spans="1:16" x14ac:dyDescent="0.2">
      <c r="A460" s="26" t="s">
        <v>654</v>
      </c>
      <c r="B460" s="27"/>
      <c r="C460" s="28" t="s">
        <v>655</v>
      </c>
      <c r="D460" s="29"/>
      <c r="E460" s="29"/>
      <c r="F460" s="27"/>
      <c r="G460" s="17"/>
      <c r="H460" s="17"/>
      <c r="I460" s="5">
        <v>23303272</v>
      </c>
      <c r="J460" s="5">
        <v>0</v>
      </c>
      <c r="K460" s="18">
        <v>23303272</v>
      </c>
      <c r="L460" s="18">
        <v>0</v>
      </c>
      <c r="M460" s="5"/>
      <c r="N460" s="5">
        <v>0</v>
      </c>
      <c r="O460" s="18">
        <v>23303272</v>
      </c>
      <c r="P460" s="18">
        <v>0</v>
      </c>
    </row>
    <row r="461" spans="1:16" x14ac:dyDescent="0.2">
      <c r="A461" s="26" t="s">
        <v>656</v>
      </c>
      <c r="B461" s="27"/>
      <c r="C461" s="28" t="s">
        <v>657</v>
      </c>
      <c r="D461" s="29"/>
      <c r="E461" s="29"/>
      <c r="F461" s="27"/>
      <c r="G461" s="17"/>
      <c r="H461" s="17"/>
      <c r="I461" s="5">
        <v>5845904</v>
      </c>
      <c r="J461" s="5">
        <v>0</v>
      </c>
      <c r="K461" s="18">
        <v>5845904</v>
      </c>
      <c r="L461" s="18">
        <v>0</v>
      </c>
      <c r="M461" s="5"/>
      <c r="N461" s="5">
        <v>0</v>
      </c>
      <c r="O461" s="18">
        <v>5845904</v>
      </c>
      <c r="P461" s="18">
        <v>0</v>
      </c>
    </row>
    <row r="462" spans="1:16" x14ac:dyDescent="0.2">
      <c r="A462" s="26" t="s">
        <v>658</v>
      </c>
      <c r="B462" s="27"/>
      <c r="C462" s="28" t="s">
        <v>659</v>
      </c>
      <c r="D462" s="29"/>
      <c r="E462" s="29"/>
      <c r="F462" s="27"/>
      <c r="G462" s="17"/>
      <c r="H462" s="17"/>
      <c r="I462" s="5">
        <v>454897461</v>
      </c>
      <c r="J462" s="5">
        <v>0</v>
      </c>
      <c r="K462" s="18">
        <v>454897461</v>
      </c>
      <c r="L462" s="18">
        <v>0</v>
      </c>
      <c r="M462" s="5"/>
      <c r="N462" s="5">
        <v>0</v>
      </c>
      <c r="O462" s="18">
        <v>454897461</v>
      </c>
      <c r="P462" s="18">
        <v>0</v>
      </c>
    </row>
    <row r="463" spans="1:16" x14ac:dyDescent="0.2">
      <c r="A463" s="26" t="s">
        <v>660</v>
      </c>
      <c r="B463" s="27"/>
      <c r="C463" s="28" t="s">
        <v>661</v>
      </c>
      <c r="D463" s="29"/>
      <c r="E463" s="29"/>
      <c r="F463" s="27"/>
      <c r="G463" s="17"/>
      <c r="H463" s="17"/>
      <c r="I463" s="5">
        <v>113239522</v>
      </c>
      <c r="J463" s="5">
        <v>0</v>
      </c>
      <c r="K463" s="18">
        <v>113239522</v>
      </c>
      <c r="L463" s="18">
        <v>0</v>
      </c>
      <c r="M463" s="5"/>
      <c r="N463" s="5">
        <v>0</v>
      </c>
      <c r="O463" s="18">
        <v>113239522</v>
      </c>
      <c r="P463" s="18">
        <v>0</v>
      </c>
    </row>
    <row r="464" spans="1:16" x14ac:dyDescent="0.2">
      <c r="A464" s="26" t="s">
        <v>662</v>
      </c>
      <c r="B464" s="27"/>
      <c r="C464" s="28" t="s">
        <v>663</v>
      </c>
      <c r="D464" s="29"/>
      <c r="E464" s="29"/>
      <c r="F464" s="27"/>
      <c r="G464" s="17"/>
      <c r="H464" s="17"/>
      <c r="I464" s="5">
        <v>278885270</v>
      </c>
      <c r="J464" s="5">
        <v>0</v>
      </c>
      <c r="K464" s="18">
        <v>278885270</v>
      </c>
      <c r="L464" s="18">
        <v>0</v>
      </c>
      <c r="M464" s="5"/>
      <c r="N464" s="5">
        <v>0</v>
      </c>
      <c r="O464" s="18">
        <v>278885270</v>
      </c>
      <c r="P464" s="18">
        <v>0</v>
      </c>
    </row>
    <row r="465" spans="1:16" x14ac:dyDescent="0.2">
      <c r="A465" s="26" t="s">
        <v>664</v>
      </c>
      <c r="B465" s="27"/>
      <c r="C465" s="28" t="s">
        <v>665</v>
      </c>
      <c r="D465" s="29"/>
      <c r="E465" s="29"/>
      <c r="F465" s="27"/>
      <c r="G465" s="17"/>
      <c r="H465" s="17"/>
      <c r="I465" s="5">
        <v>341970440</v>
      </c>
      <c r="J465" s="5">
        <v>0</v>
      </c>
      <c r="K465" s="18">
        <v>341970440</v>
      </c>
      <c r="L465" s="18">
        <v>0</v>
      </c>
      <c r="M465" s="5"/>
      <c r="N465" s="5">
        <v>0</v>
      </c>
      <c r="O465" s="18">
        <v>341970440</v>
      </c>
      <c r="P465" s="18">
        <v>0</v>
      </c>
    </row>
    <row r="466" spans="1:16" x14ac:dyDescent="0.2">
      <c r="A466" s="26" t="s">
        <v>666</v>
      </c>
      <c r="B466" s="27"/>
      <c r="C466" s="28" t="s">
        <v>667</v>
      </c>
      <c r="D466" s="29"/>
      <c r="E466" s="29"/>
      <c r="F466" s="27"/>
      <c r="G466" s="17"/>
      <c r="H466" s="17"/>
      <c r="I466" s="5">
        <v>4017750</v>
      </c>
      <c r="J466" s="5">
        <v>0</v>
      </c>
      <c r="K466" s="18">
        <v>4017750</v>
      </c>
      <c r="L466" s="18">
        <v>0</v>
      </c>
      <c r="M466" s="5"/>
      <c r="N466" s="5">
        <v>0</v>
      </c>
      <c r="O466" s="18">
        <v>4017750</v>
      </c>
      <c r="P466" s="18">
        <v>0</v>
      </c>
    </row>
    <row r="467" spans="1:16" x14ac:dyDescent="0.2">
      <c r="A467" s="26" t="s">
        <v>668</v>
      </c>
      <c r="B467" s="27"/>
      <c r="C467" s="28" t="s">
        <v>669</v>
      </c>
      <c r="D467" s="29"/>
      <c r="E467" s="29"/>
      <c r="F467" s="27"/>
      <c r="G467" s="17"/>
      <c r="H467" s="17"/>
      <c r="I467" s="5">
        <v>1075389722</v>
      </c>
      <c r="J467" s="5">
        <v>0</v>
      </c>
      <c r="K467" s="18">
        <v>1075389722</v>
      </c>
      <c r="L467" s="18">
        <v>0</v>
      </c>
      <c r="M467" s="5"/>
      <c r="N467" s="5">
        <v>0</v>
      </c>
      <c r="O467" s="18">
        <v>1075389722</v>
      </c>
      <c r="P467" s="18">
        <v>0</v>
      </c>
    </row>
    <row r="468" spans="1:16" x14ac:dyDescent="0.2">
      <c r="A468" s="26" t="s">
        <v>670</v>
      </c>
      <c r="B468" s="27"/>
      <c r="C468" s="28" t="s">
        <v>671</v>
      </c>
      <c r="D468" s="29"/>
      <c r="E468" s="29"/>
      <c r="F468" s="27"/>
      <c r="G468" s="17"/>
      <c r="H468" s="17"/>
      <c r="I468" s="5">
        <v>274416719</v>
      </c>
      <c r="J468" s="5">
        <v>0</v>
      </c>
      <c r="K468" s="18">
        <v>274416719</v>
      </c>
      <c r="L468" s="18">
        <v>0</v>
      </c>
      <c r="M468" s="5"/>
      <c r="N468" s="5">
        <v>0</v>
      </c>
      <c r="O468" s="18">
        <v>274416719</v>
      </c>
      <c r="P468" s="18">
        <v>0</v>
      </c>
    </row>
    <row r="469" spans="1:16" x14ac:dyDescent="0.2">
      <c r="A469" s="26" t="s">
        <v>672</v>
      </c>
      <c r="B469" s="27"/>
      <c r="C469" s="28" t="s">
        <v>673</v>
      </c>
      <c r="D469" s="29"/>
      <c r="E469" s="29"/>
      <c r="F469" s="27"/>
      <c r="G469" s="17"/>
      <c r="H469" s="17"/>
      <c r="I469" s="5">
        <v>95540931</v>
      </c>
      <c r="J469" s="5">
        <v>0</v>
      </c>
      <c r="K469" s="18">
        <v>95540931</v>
      </c>
      <c r="L469" s="18">
        <v>0</v>
      </c>
      <c r="M469" s="5"/>
      <c r="N469" s="5">
        <v>0</v>
      </c>
      <c r="O469" s="18">
        <v>95540931</v>
      </c>
      <c r="P469" s="18">
        <v>0</v>
      </c>
    </row>
    <row r="470" spans="1:16" x14ac:dyDescent="0.2">
      <c r="A470" s="26" t="s">
        <v>674</v>
      </c>
      <c r="B470" s="27"/>
      <c r="C470" s="28" t="s">
        <v>675</v>
      </c>
      <c r="D470" s="29"/>
      <c r="E470" s="29"/>
      <c r="F470" s="27"/>
      <c r="G470" s="17"/>
      <c r="H470" s="17"/>
      <c r="I470" s="5">
        <v>68768812</v>
      </c>
      <c r="J470" s="5">
        <v>0</v>
      </c>
      <c r="K470" s="18">
        <v>68768812</v>
      </c>
      <c r="L470" s="18">
        <v>0</v>
      </c>
      <c r="M470" s="5"/>
      <c r="N470" s="5">
        <v>0</v>
      </c>
      <c r="O470" s="18">
        <v>68768812</v>
      </c>
      <c r="P470" s="18">
        <v>0</v>
      </c>
    </row>
    <row r="471" spans="1:16" x14ac:dyDescent="0.2">
      <c r="A471" s="26" t="s">
        <v>676</v>
      </c>
      <c r="B471" s="27"/>
      <c r="C471" s="28" t="s">
        <v>677</v>
      </c>
      <c r="D471" s="29"/>
      <c r="E471" s="29"/>
      <c r="F471" s="27"/>
      <c r="G471" s="17"/>
      <c r="H471" s="17"/>
      <c r="I471" s="5">
        <v>52196526</v>
      </c>
      <c r="J471" s="5">
        <v>0</v>
      </c>
      <c r="K471" s="18">
        <v>52196526</v>
      </c>
      <c r="L471" s="18">
        <v>0</v>
      </c>
      <c r="M471" s="5"/>
      <c r="N471" s="5">
        <v>0</v>
      </c>
      <c r="O471" s="18">
        <v>52196526</v>
      </c>
      <c r="P471" s="18">
        <v>0</v>
      </c>
    </row>
    <row r="472" spans="1:16" x14ac:dyDescent="0.2">
      <c r="A472" s="26" t="s">
        <v>678</v>
      </c>
      <c r="B472" s="27"/>
      <c r="C472" s="28" t="s">
        <v>679</v>
      </c>
      <c r="D472" s="29"/>
      <c r="E472" s="29"/>
      <c r="F472" s="27"/>
      <c r="G472" s="17"/>
      <c r="H472" s="17"/>
      <c r="I472" s="5">
        <v>5389430</v>
      </c>
      <c r="J472" s="5">
        <v>0</v>
      </c>
      <c r="K472" s="18">
        <v>5389430</v>
      </c>
      <c r="L472" s="18">
        <v>0</v>
      </c>
      <c r="M472" s="5"/>
      <c r="N472" s="5">
        <v>0</v>
      </c>
      <c r="O472" s="18">
        <v>5389430</v>
      </c>
      <c r="P472" s="18">
        <v>0</v>
      </c>
    </row>
    <row r="473" spans="1:16" x14ac:dyDescent="0.2">
      <c r="A473" s="26" t="s">
        <v>680</v>
      </c>
      <c r="B473" s="27"/>
      <c r="C473" s="28" t="s">
        <v>681</v>
      </c>
      <c r="D473" s="29"/>
      <c r="E473" s="29"/>
      <c r="F473" s="27"/>
      <c r="G473" s="17"/>
      <c r="H473" s="17"/>
      <c r="I473" s="5">
        <v>11174930</v>
      </c>
      <c r="J473" s="5">
        <v>0</v>
      </c>
      <c r="K473" s="18">
        <v>11174930</v>
      </c>
      <c r="L473" s="18">
        <v>0</v>
      </c>
      <c r="M473" s="5"/>
      <c r="N473" s="5">
        <v>0</v>
      </c>
      <c r="O473" s="18">
        <v>11174930</v>
      </c>
      <c r="P473" s="18">
        <v>0</v>
      </c>
    </row>
    <row r="474" spans="1:16" x14ac:dyDescent="0.2">
      <c r="A474" s="26" t="s">
        <v>682</v>
      </c>
      <c r="B474" s="27"/>
      <c r="C474" s="28" t="s">
        <v>597</v>
      </c>
      <c r="D474" s="29"/>
      <c r="E474" s="29"/>
      <c r="F474" s="27"/>
      <c r="G474" s="17"/>
      <c r="H474" s="17"/>
      <c r="I474" s="5">
        <v>3664426193</v>
      </c>
      <c r="J474" s="5">
        <v>0</v>
      </c>
      <c r="K474" s="18">
        <v>3664426193</v>
      </c>
      <c r="L474" s="18">
        <v>0</v>
      </c>
      <c r="M474" s="5"/>
      <c r="N474" s="5">
        <v>0</v>
      </c>
      <c r="O474" s="18">
        <v>3664426193</v>
      </c>
      <c r="P474" s="18">
        <v>0</v>
      </c>
    </row>
    <row r="475" spans="1:16" x14ac:dyDescent="0.2">
      <c r="A475" s="26" t="s">
        <v>683</v>
      </c>
      <c r="B475" s="27"/>
      <c r="C475" s="28" t="s">
        <v>684</v>
      </c>
      <c r="D475" s="29"/>
      <c r="E475" s="29"/>
      <c r="F475" s="27"/>
      <c r="G475" s="17"/>
      <c r="H475" s="17"/>
      <c r="I475" s="5">
        <v>11570157</v>
      </c>
      <c r="J475" s="5">
        <v>0</v>
      </c>
      <c r="K475" s="18">
        <v>11570157</v>
      </c>
      <c r="L475" s="18">
        <v>0</v>
      </c>
      <c r="M475" s="5"/>
      <c r="N475" s="5">
        <v>0</v>
      </c>
      <c r="O475" s="18">
        <v>11570157</v>
      </c>
      <c r="P475" s="18">
        <v>0</v>
      </c>
    </row>
    <row r="476" spans="1:16" x14ac:dyDescent="0.2">
      <c r="A476" s="26" t="s">
        <v>685</v>
      </c>
      <c r="B476" s="27"/>
      <c r="C476" s="28" t="s">
        <v>686</v>
      </c>
      <c r="D476" s="29"/>
      <c r="E476" s="29"/>
      <c r="F476" s="27"/>
      <c r="G476" s="17"/>
      <c r="H476" s="17"/>
      <c r="I476" s="5">
        <v>113713</v>
      </c>
      <c r="J476" s="5">
        <v>0</v>
      </c>
      <c r="K476" s="18">
        <v>113713</v>
      </c>
      <c r="L476" s="18">
        <v>0</v>
      </c>
      <c r="M476" s="5"/>
      <c r="N476" s="5">
        <v>0</v>
      </c>
      <c r="O476" s="18">
        <v>113713</v>
      </c>
      <c r="P476" s="18">
        <v>0</v>
      </c>
    </row>
    <row r="477" spans="1:16" x14ac:dyDescent="0.2">
      <c r="A477" s="26" t="s">
        <v>687</v>
      </c>
      <c r="B477" s="27"/>
      <c r="C477" s="28" t="s">
        <v>601</v>
      </c>
      <c r="D477" s="29"/>
      <c r="E477" s="29"/>
      <c r="F477" s="27"/>
      <c r="G477" s="17"/>
      <c r="H477" s="17"/>
      <c r="I477" s="5">
        <v>4643715</v>
      </c>
      <c r="J477" s="5">
        <v>0</v>
      </c>
      <c r="K477" s="18">
        <v>4643715</v>
      </c>
      <c r="L477" s="18">
        <v>0</v>
      </c>
      <c r="M477" s="5"/>
      <c r="N477" s="5">
        <v>0</v>
      </c>
      <c r="O477" s="18">
        <v>4643715</v>
      </c>
      <c r="P477" s="18">
        <v>0</v>
      </c>
    </row>
    <row r="478" spans="1:16" x14ac:dyDescent="0.2">
      <c r="A478" s="26" t="s">
        <v>688</v>
      </c>
      <c r="B478" s="27"/>
      <c r="C478" s="28" t="s">
        <v>689</v>
      </c>
      <c r="D478" s="29"/>
      <c r="E478" s="29"/>
      <c r="F478" s="27"/>
      <c r="G478" s="17"/>
      <c r="H478" s="17"/>
      <c r="I478" s="5">
        <v>222400</v>
      </c>
      <c r="J478" s="5">
        <v>0</v>
      </c>
      <c r="K478" s="18">
        <v>222400</v>
      </c>
      <c r="L478" s="18">
        <v>0</v>
      </c>
      <c r="M478" s="5"/>
      <c r="N478" s="5">
        <v>0</v>
      </c>
      <c r="O478" s="18">
        <v>222400</v>
      </c>
      <c r="P478" s="18">
        <v>0</v>
      </c>
    </row>
    <row r="479" spans="1:16" x14ac:dyDescent="0.2">
      <c r="A479" s="26" t="s">
        <v>690</v>
      </c>
      <c r="B479" s="27"/>
      <c r="C479" s="28" t="s">
        <v>691</v>
      </c>
      <c r="D479" s="29"/>
      <c r="E479" s="29"/>
      <c r="F479" s="27"/>
      <c r="G479" s="17"/>
      <c r="H479" s="17"/>
      <c r="I479" s="5">
        <v>974909</v>
      </c>
      <c r="J479" s="5">
        <v>0</v>
      </c>
      <c r="K479" s="18">
        <v>974909</v>
      </c>
      <c r="L479" s="18">
        <v>0</v>
      </c>
      <c r="M479" s="5"/>
      <c r="N479" s="5">
        <v>0</v>
      </c>
      <c r="O479" s="18">
        <v>974909</v>
      </c>
      <c r="P479" s="18">
        <v>0</v>
      </c>
    </row>
    <row r="480" spans="1:16" x14ac:dyDescent="0.2">
      <c r="A480" s="26" t="s">
        <v>692</v>
      </c>
      <c r="B480" s="27"/>
      <c r="C480" s="28" t="s">
        <v>607</v>
      </c>
      <c r="D480" s="29"/>
      <c r="E480" s="29"/>
      <c r="F480" s="27"/>
      <c r="G480" s="17"/>
      <c r="H480" s="17"/>
      <c r="I480" s="5">
        <v>37283644</v>
      </c>
      <c r="J480" s="5">
        <v>0</v>
      </c>
      <c r="K480" s="18">
        <v>37283644</v>
      </c>
      <c r="L480" s="18">
        <v>0</v>
      </c>
      <c r="M480" s="5"/>
      <c r="N480" s="5">
        <v>0</v>
      </c>
      <c r="O480" s="18">
        <v>37283644</v>
      </c>
      <c r="P480" s="18">
        <v>0</v>
      </c>
    </row>
    <row r="481" spans="1:16" x14ac:dyDescent="0.2">
      <c r="A481" s="26" t="s">
        <v>693</v>
      </c>
      <c r="B481" s="27"/>
      <c r="C481" s="28" t="s">
        <v>609</v>
      </c>
      <c r="D481" s="29"/>
      <c r="E481" s="29"/>
      <c r="F481" s="27"/>
      <c r="G481" s="17"/>
      <c r="H481" s="17"/>
      <c r="I481" s="5">
        <v>74618740</v>
      </c>
      <c r="J481" s="5">
        <v>0</v>
      </c>
      <c r="K481" s="18">
        <v>74618740</v>
      </c>
      <c r="L481" s="18">
        <v>0</v>
      </c>
      <c r="M481" s="5"/>
      <c r="N481" s="5">
        <v>0</v>
      </c>
      <c r="O481" s="18">
        <v>74618740</v>
      </c>
      <c r="P481" s="18">
        <v>0</v>
      </c>
    </row>
    <row r="482" spans="1:16" x14ac:dyDescent="0.2">
      <c r="A482" s="26" t="s">
        <v>694</v>
      </c>
      <c r="B482" s="27"/>
      <c r="C482" s="28" t="s">
        <v>613</v>
      </c>
      <c r="D482" s="29"/>
      <c r="E482" s="29"/>
      <c r="F482" s="27"/>
      <c r="G482" s="17"/>
      <c r="H482" s="17"/>
      <c r="I482" s="5">
        <v>98020433</v>
      </c>
      <c r="J482" s="5">
        <v>0</v>
      </c>
      <c r="K482" s="18">
        <v>98020433</v>
      </c>
      <c r="L482" s="18">
        <v>0</v>
      </c>
      <c r="M482" s="5"/>
      <c r="N482" s="5">
        <v>0</v>
      </c>
      <c r="O482" s="18">
        <v>98020433</v>
      </c>
      <c r="P482" s="18">
        <v>0</v>
      </c>
    </row>
    <row r="483" spans="1:16" x14ac:dyDescent="0.2">
      <c r="A483" s="26" t="s">
        <v>695</v>
      </c>
      <c r="B483" s="27"/>
      <c r="C483" s="28" t="s">
        <v>696</v>
      </c>
      <c r="D483" s="29"/>
      <c r="E483" s="29"/>
      <c r="F483" s="27"/>
      <c r="G483" s="17"/>
      <c r="H483" s="17"/>
      <c r="I483" s="5">
        <v>1848361</v>
      </c>
      <c r="J483" s="5">
        <v>0</v>
      </c>
      <c r="K483" s="18">
        <v>1848361</v>
      </c>
      <c r="L483" s="18">
        <v>0</v>
      </c>
      <c r="M483" s="5"/>
      <c r="N483" s="5">
        <v>0</v>
      </c>
      <c r="O483" s="18">
        <v>1848361</v>
      </c>
      <c r="P483" s="18">
        <v>0</v>
      </c>
    </row>
    <row r="484" spans="1:16" x14ac:dyDescent="0.2">
      <c r="A484" s="26" t="s">
        <v>697</v>
      </c>
      <c r="B484" s="27"/>
      <c r="C484" s="28" t="s">
        <v>619</v>
      </c>
      <c r="D484" s="29"/>
      <c r="E484" s="29"/>
      <c r="F484" s="27"/>
      <c r="G484" s="17"/>
      <c r="H484" s="17"/>
      <c r="I484" s="5">
        <v>68953373</v>
      </c>
      <c r="J484" s="5">
        <v>0</v>
      </c>
      <c r="K484" s="18">
        <v>68953373</v>
      </c>
      <c r="L484" s="18">
        <v>0</v>
      </c>
      <c r="M484" s="5"/>
      <c r="N484" s="5">
        <v>0</v>
      </c>
      <c r="O484" s="18">
        <v>68953373</v>
      </c>
      <c r="P484" s="18">
        <v>0</v>
      </c>
    </row>
    <row r="485" spans="1:16" x14ac:dyDescent="0.2">
      <c r="A485" s="26" t="s">
        <v>698</v>
      </c>
      <c r="B485" s="27"/>
      <c r="C485" s="28" t="s">
        <v>621</v>
      </c>
      <c r="D485" s="29"/>
      <c r="E485" s="29"/>
      <c r="F485" s="27"/>
      <c r="G485" s="17"/>
      <c r="H485" s="17"/>
      <c r="I485" s="5">
        <v>11469758</v>
      </c>
      <c r="J485" s="5">
        <v>0</v>
      </c>
      <c r="K485" s="18">
        <v>11469758</v>
      </c>
      <c r="L485" s="18">
        <v>0</v>
      </c>
      <c r="M485" s="5"/>
      <c r="N485" s="5">
        <v>0</v>
      </c>
      <c r="O485" s="18">
        <v>11469758</v>
      </c>
      <c r="P485" s="18">
        <v>0</v>
      </c>
    </row>
    <row r="486" spans="1:16" x14ac:dyDescent="0.2">
      <c r="A486" s="26" t="s">
        <v>699</v>
      </c>
      <c r="B486" s="27"/>
      <c r="C486" s="28" t="s">
        <v>700</v>
      </c>
      <c r="D486" s="29"/>
      <c r="E486" s="29"/>
      <c r="F486" s="27"/>
      <c r="G486" s="17"/>
      <c r="H486" s="17"/>
      <c r="I486" s="5">
        <v>171974618</v>
      </c>
      <c r="J486" s="5">
        <v>0</v>
      </c>
      <c r="K486" s="18">
        <v>171974618</v>
      </c>
      <c r="L486" s="18">
        <v>0</v>
      </c>
      <c r="M486" s="5"/>
      <c r="N486" s="5">
        <v>0</v>
      </c>
      <c r="O486" s="18">
        <v>171974618</v>
      </c>
      <c r="P486" s="18">
        <v>0</v>
      </c>
    </row>
    <row r="487" spans="1:16" x14ac:dyDescent="0.2">
      <c r="A487" s="26" t="s">
        <v>701</v>
      </c>
      <c r="B487" s="27"/>
      <c r="C487" s="28" t="s">
        <v>625</v>
      </c>
      <c r="D487" s="29"/>
      <c r="E487" s="29"/>
      <c r="F487" s="27"/>
      <c r="G487" s="17"/>
      <c r="H487" s="17"/>
      <c r="I487" s="5">
        <v>43594</v>
      </c>
      <c r="J487" s="5">
        <v>0</v>
      </c>
      <c r="K487" s="18">
        <v>43594</v>
      </c>
      <c r="L487" s="18">
        <v>0</v>
      </c>
      <c r="M487" s="5"/>
      <c r="N487" s="5">
        <v>0</v>
      </c>
      <c r="O487" s="18">
        <v>43594</v>
      </c>
      <c r="P487" s="18">
        <v>0</v>
      </c>
    </row>
    <row r="488" spans="1:16" x14ac:dyDescent="0.2">
      <c r="A488" s="26" t="s">
        <v>702</v>
      </c>
      <c r="B488" s="27"/>
      <c r="C488" s="28" t="s">
        <v>703</v>
      </c>
      <c r="D488" s="29"/>
      <c r="E488" s="29"/>
      <c r="F488" s="27"/>
      <c r="G488" s="17"/>
      <c r="H488" s="17"/>
      <c r="I488" s="5">
        <v>22026724</v>
      </c>
      <c r="J488" s="5">
        <v>0</v>
      </c>
      <c r="K488" s="18">
        <v>22026724</v>
      </c>
      <c r="L488" s="18">
        <v>0</v>
      </c>
      <c r="M488" s="5"/>
      <c r="N488" s="5">
        <v>0</v>
      </c>
      <c r="O488" s="18">
        <v>22026724</v>
      </c>
      <c r="P488" s="18">
        <v>0</v>
      </c>
    </row>
    <row r="489" spans="1:16" x14ac:dyDescent="0.2">
      <c r="A489" s="26" t="s">
        <v>704</v>
      </c>
      <c r="B489" s="27"/>
      <c r="C489" s="28" t="s">
        <v>705</v>
      </c>
      <c r="D489" s="29"/>
      <c r="E489" s="29"/>
      <c r="F489" s="27"/>
      <c r="G489" s="17"/>
      <c r="H489" s="17"/>
      <c r="I489" s="5">
        <v>1470447616</v>
      </c>
      <c r="J489" s="5">
        <v>0</v>
      </c>
      <c r="K489" s="18">
        <v>1470447616</v>
      </c>
      <c r="L489" s="18">
        <v>0</v>
      </c>
      <c r="M489" s="5"/>
      <c r="N489" s="5">
        <v>0</v>
      </c>
      <c r="O489" s="18">
        <v>1470447616</v>
      </c>
      <c r="P489" s="18">
        <v>0</v>
      </c>
    </row>
    <row r="490" spans="1:16" x14ac:dyDescent="0.2">
      <c r="A490" s="30" t="s">
        <v>1318</v>
      </c>
      <c r="B490" s="31"/>
      <c r="C490" s="28" t="s">
        <v>1319</v>
      </c>
      <c r="D490" s="29"/>
      <c r="E490" s="29"/>
      <c r="F490" s="27"/>
      <c r="G490" s="17"/>
      <c r="H490" s="17"/>
      <c r="I490" s="5">
        <v>6359500</v>
      </c>
      <c r="J490" s="5">
        <v>0</v>
      </c>
      <c r="K490" s="18">
        <v>6359500</v>
      </c>
      <c r="L490" s="18">
        <v>0</v>
      </c>
      <c r="M490" s="5"/>
      <c r="N490" s="5"/>
      <c r="O490" s="18">
        <v>6359500</v>
      </c>
      <c r="P490" s="18">
        <v>0</v>
      </c>
    </row>
    <row r="491" spans="1:16" x14ac:dyDescent="0.2">
      <c r="A491" s="26" t="s">
        <v>706</v>
      </c>
      <c r="B491" s="27"/>
      <c r="C491" s="28" t="s">
        <v>633</v>
      </c>
      <c r="D491" s="29"/>
      <c r="E491" s="29"/>
      <c r="F491" s="27"/>
      <c r="G491" s="17"/>
      <c r="H491" s="17"/>
      <c r="I491" s="5">
        <v>212823734</v>
      </c>
      <c r="J491" s="5">
        <v>0</v>
      </c>
      <c r="K491" s="18">
        <v>212823734</v>
      </c>
      <c r="L491" s="18">
        <v>0</v>
      </c>
      <c r="M491" s="5"/>
      <c r="N491" s="5">
        <v>0</v>
      </c>
      <c r="O491" s="18">
        <v>212823734</v>
      </c>
      <c r="P491" s="18">
        <v>0</v>
      </c>
    </row>
    <row r="492" spans="1:16" x14ac:dyDescent="0.2">
      <c r="A492" s="26" t="s">
        <v>707</v>
      </c>
      <c r="B492" s="27"/>
      <c r="C492" s="28" t="s">
        <v>635</v>
      </c>
      <c r="D492" s="29"/>
      <c r="E492" s="29"/>
      <c r="F492" s="27"/>
      <c r="G492" s="17"/>
      <c r="H492" s="17"/>
      <c r="I492" s="5">
        <v>277878834</v>
      </c>
      <c r="J492" s="5">
        <v>0</v>
      </c>
      <c r="K492" s="18">
        <v>277878834</v>
      </c>
      <c r="L492" s="18">
        <v>0</v>
      </c>
      <c r="M492" s="5"/>
      <c r="N492" s="5">
        <v>0</v>
      </c>
      <c r="O492" s="18">
        <v>277878834</v>
      </c>
      <c r="P492" s="18">
        <v>0</v>
      </c>
    </row>
    <row r="493" spans="1:16" x14ac:dyDescent="0.2">
      <c r="A493" s="26" t="s">
        <v>708</v>
      </c>
      <c r="B493" s="27"/>
      <c r="C493" s="28" t="s">
        <v>637</v>
      </c>
      <c r="D493" s="29"/>
      <c r="E493" s="29"/>
      <c r="F493" s="27"/>
      <c r="G493" s="17"/>
      <c r="H493" s="17"/>
      <c r="I493" s="5">
        <v>22677275</v>
      </c>
      <c r="J493" s="5">
        <v>0</v>
      </c>
      <c r="K493" s="18">
        <v>22677275</v>
      </c>
      <c r="L493" s="18">
        <v>0</v>
      </c>
      <c r="M493" s="5"/>
      <c r="N493" s="5">
        <v>0</v>
      </c>
      <c r="O493" s="18">
        <v>22677275</v>
      </c>
      <c r="P493" s="18">
        <v>0</v>
      </c>
    </row>
    <row r="494" spans="1:16" x14ac:dyDescent="0.2">
      <c r="A494" s="26" t="s">
        <v>709</v>
      </c>
      <c r="B494" s="27"/>
      <c r="C494" s="28" t="s">
        <v>710</v>
      </c>
      <c r="D494" s="29"/>
      <c r="E494" s="29"/>
      <c r="F494" s="27"/>
      <c r="G494" s="17"/>
      <c r="H494" s="17"/>
      <c r="I494" s="5">
        <v>1876783</v>
      </c>
      <c r="J494" s="5">
        <v>0</v>
      </c>
      <c r="K494" s="18">
        <v>1876783</v>
      </c>
      <c r="L494" s="18">
        <v>0</v>
      </c>
      <c r="M494" s="5"/>
      <c r="N494" s="5">
        <v>0</v>
      </c>
      <c r="O494" s="18">
        <v>1876783</v>
      </c>
      <c r="P494" s="18">
        <v>0</v>
      </c>
    </row>
    <row r="495" spans="1:16" x14ac:dyDescent="0.2">
      <c r="A495" s="26" t="s">
        <v>711</v>
      </c>
      <c r="B495" s="27"/>
      <c r="C495" s="28" t="s">
        <v>639</v>
      </c>
      <c r="D495" s="29"/>
      <c r="E495" s="29"/>
      <c r="F495" s="27"/>
      <c r="G495" s="17"/>
      <c r="H495" s="17"/>
      <c r="I495" s="5">
        <v>608810088</v>
      </c>
      <c r="J495" s="5">
        <v>0</v>
      </c>
      <c r="K495" s="18">
        <v>608810088</v>
      </c>
      <c r="L495" s="18">
        <v>0</v>
      </c>
      <c r="M495" s="5"/>
      <c r="N495" s="5">
        <v>0</v>
      </c>
      <c r="O495" s="18">
        <v>608810088</v>
      </c>
      <c r="P495" s="18">
        <v>0</v>
      </c>
    </row>
    <row r="496" spans="1:16" x14ac:dyDescent="0.2">
      <c r="A496" s="26" t="s">
        <v>712</v>
      </c>
      <c r="B496" s="27"/>
      <c r="C496" s="28" t="s">
        <v>641</v>
      </c>
      <c r="D496" s="29"/>
      <c r="E496" s="29"/>
      <c r="F496" s="27"/>
      <c r="G496" s="17"/>
      <c r="H496" s="17"/>
      <c r="I496" s="5">
        <v>81640162</v>
      </c>
      <c r="J496" s="5">
        <v>0</v>
      </c>
      <c r="K496" s="18">
        <v>81640162</v>
      </c>
      <c r="L496" s="18">
        <v>0</v>
      </c>
      <c r="M496" s="5"/>
      <c r="N496" s="5">
        <v>0</v>
      </c>
      <c r="O496" s="18">
        <v>81640162</v>
      </c>
      <c r="P496" s="18">
        <v>0</v>
      </c>
    </row>
    <row r="497" spans="1:16" x14ac:dyDescent="0.2">
      <c r="A497" s="26" t="s">
        <v>713</v>
      </c>
      <c r="B497" s="27"/>
      <c r="C497" s="28" t="s">
        <v>643</v>
      </c>
      <c r="D497" s="29"/>
      <c r="E497" s="29"/>
      <c r="F497" s="27"/>
      <c r="G497" s="17"/>
      <c r="H497" s="17"/>
      <c r="I497" s="5">
        <v>2393844</v>
      </c>
      <c r="J497" s="5">
        <v>0</v>
      </c>
      <c r="K497" s="18">
        <v>2393844</v>
      </c>
      <c r="L497" s="18">
        <v>0</v>
      </c>
      <c r="M497" s="5"/>
      <c r="N497" s="5">
        <v>0</v>
      </c>
      <c r="O497" s="18">
        <v>2393844</v>
      </c>
      <c r="P497" s="18">
        <v>0</v>
      </c>
    </row>
    <row r="498" spans="1:16" x14ac:dyDescent="0.2">
      <c r="A498" s="26" t="s">
        <v>714</v>
      </c>
      <c r="B498" s="27"/>
      <c r="C498" s="28" t="s">
        <v>645</v>
      </c>
      <c r="D498" s="29"/>
      <c r="E498" s="29"/>
      <c r="F498" s="27"/>
      <c r="G498" s="17"/>
      <c r="H498" s="17"/>
      <c r="I498" s="5">
        <v>797977</v>
      </c>
      <c r="J498" s="5">
        <v>0</v>
      </c>
      <c r="K498" s="18">
        <v>797977</v>
      </c>
      <c r="L498" s="18">
        <v>0</v>
      </c>
      <c r="M498" s="5"/>
      <c r="N498" s="5">
        <v>0</v>
      </c>
      <c r="O498" s="18">
        <v>797977</v>
      </c>
      <c r="P498" s="18">
        <v>0</v>
      </c>
    </row>
    <row r="499" spans="1:16" x14ac:dyDescent="0.2">
      <c r="A499" s="26" t="s">
        <v>715</v>
      </c>
      <c r="B499" s="27"/>
      <c r="C499" s="28" t="s">
        <v>647</v>
      </c>
      <c r="D499" s="29"/>
      <c r="E499" s="29"/>
      <c r="F499" s="27"/>
      <c r="G499" s="17"/>
      <c r="H499" s="17"/>
      <c r="I499" s="5">
        <v>36547551</v>
      </c>
      <c r="J499" s="5">
        <v>0</v>
      </c>
      <c r="K499" s="18">
        <v>36547551</v>
      </c>
      <c r="L499" s="18">
        <v>0</v>
      </c>
      <c r="M499" s="5"/>
      <c r="N499" s="5">
        <v>0</v>
      </c>
      <c r="O499" s="18">
        <v>36547551</v>
      </c>
      <c r="P499" s="18">
        <v>0</v>
      </c>
    </row>
    <row r="500" spans="1:16" x14ac:dyDescent="0.2">
      <c r="A500" s="26" t="s">
        <v>716</v>
      </c>
      <c r="B500" s="27"/>
      <c r="C500" s="28" t="s">
        <v>649</v>
      </c>
      <c r="D500" s="29"/>
      <c r="E500" s="29"/>
      <c r="F500" s="27"/>
      <c r="G500" s="17"/>
      <c r="H500" s="17"/>
      <c r="I500" s="5">
        <v>116394</v>
      </c>
      <c r="J500" s="5">
        <v>0</v>
      </c>
      <c r="K500" s="18">
        <v>116394</v>
      </c>
      <c r="L500" s="18">
        <v>0</v>
      </c>
      <c r="M500" s="5"/>
      <c r="N500" s="5">
        <v>0</v>
      </c>
      <c r="O500" s="18">
        <v>116394</v>
      </c>
      <c r="P500" s="18">
        <v>0</v>
      </c>
    </row>
    <row r="501" spans="1:16" x14ac:dyDescent="0.2">
      <c r="A501" s="26" t="s">
        <v>717</v>
      </c>
      <c r="B501" s="27"/>
      <c r="C501" s="28" t="s">
        <v>651</v>
      </c>
      <c r="D501" s="29"/>
      <c r="E501" s="29"/>
      <c r="F501" s="27"/>
      <c r="G501" s="17"/>
      <c r="H501" s="17"/>
      <c r="I501" s="5">
        <v>507387</v>
      </c>
      <c r="J501" s="5">
        <v>0</v>
      </c>
      <c r="K501" s="18">
        <v>507387</v>
      </c>
      <c r="L501" s="18">
        <v>0</v>
      </c>
      <c r="M501" s="5"/>
      <c r="N501" s="5">
        <v>0</v>
      </c>
      <c r="O501" s="18">
        <v>507387</v>
      </c>
      <c r="P501" s="18">
        <v>0</v>
      </c>
    </row>
    <row r="502" spans="1:16" x14ac:dyDescent="0.2">
      <c r="A502" s="26" t="s">
        <v>718</v>
      </c>
      <c r="B502" s="27"/>
      <c r="C502" s="28" t="s">
        <v>653</v>
      </c>
      <c r="D502" s="29"/>
      <c r="E502" s="29"/>
      <c r="F502" s="27"/>
      <c r="G502" s="17"/>
      <c r="H502" s="17"/>
      <c r="I502" s="5">
        <v>3504119</v>
      </c>
      <c r="J502" s="5">
        <v>0</v>
      </c>
      <c r="K502" s="18">
        <v>3504119</v>
      </c>
      <c r="L502" s="18">
        <v>0</v>
      </c>
      <c r="M502" s="5"/>
      <c r="N502" s="5">
        <v>0</v>
      </c>
      <c r="O502" s="18">
        <v>3504119</v>
      </c>
      <c r="P502" s="18">
        <v>0</v>
      </c>
    </row>
    <row r="503" spans="1:16" x14ac:dyDescent="0.2">
      <c r="A503" s="26" t="s">
        <v>719</v>
      </c>
      <c r="B503" s="27"/>
      <c r="C503" s="28" t="s">
        <v>655</v>
      </c>
      <c r="D503" s="29"/>
      <c r="E503" s="29"/>
      <c r="F503" s="27"/>
      <c r="G503" s="17"/>
      <c r="H503" s="17"/>
      <c r="I503" s="5">
        <v>51416489</v>
      </c>
      <c r="J503" s="5">
        <v>0</v>
      </c>
      <c r="K503" s="18">
        <v>51416489</v>
      </c>
      <c r="L503" s="18">
        <v>0</v>
      </c>
      <c r="M503" s="5"/>
      <c r="N503" s="5">
        <v>0</v>
      </c>
      <c r="O503" s="18">
        <v>51416489</v>
      </c>
      <c r="P503" s="18">
        <v>0</v>
      </c>
    </row>
    <row r="504" spans="1:16" x14ac:dyDescent="0.2">
      <c r="A504" s="26" t="s">
        <v>720</v>
      </c>
      <c r="B504" s="27"/>
      <c r="C504" s="28" t="s">
        <v>657</v>
      </c>
      <c r="D504" s="29"/>
      <c r="E504" s="29"/>
      <c r="F504" s="27"/>
      <c r="G504" s="17"/>
      <c r="H504" s="17"/>
      <c r="I504" s="5">
        <v>1583343</v>
      </c>
      <c r="J504" s="5">
        <v>0</v>
      </c>
      <c r="K504" s="18">
        <v>1583343</v>
      </c>
      <c r="L504" s="18">
        <v>0</v>
      </c>
      <c r="M504" s="5"/>
      <c r="N504" s="5">
        <v>0</v>
      </c>
      <c r="O504" s="18">
        <v>1583343</v>
      </c>
      <c r="P504" s="18">
        <v>0</v>
      </c>
    </row>
    <row r="505" spans="1:16" x14ac:dyDescent="0.2">
      <c r="A505" s="26" t="s">
        <v>721</v>
      </c>
      <c r="B505" s="27"/>
      <c r="C505" s="28" t="s">
        <v>659</v>
      </c>
      <c r="D505" s="29"/>
      <c r="E505" s="29"/>
      <c r="F505" s="27"/>
      <c r="G505" s="17"/>
      <c r="H505" s="17"/>
      <c r="I505" s="5">
        <v>17948</v>
      </c>
      <c r="J505" s="5">
        <v>0</v>
      </c>
      <c r="K505" s="18">
        <v>17948</v>
      </c>
      <c r="L505" s="18">
        <v>0</v>
      </c>
      <c r="M505" s="5"/>
      <c r="N505" s="5">
        <v>0</v>
      </c>
      <c r="O505" s="18">
        <v>17948</v>
      </c>
      <c r="P505" s="18">
        <v>0</v>
      </c>
    </row>
    <row r="506" spans="1:16" x14ac:dyDescent="0.2">
      <c r="A506" s="26" t="s">
        <v>722</v>
      </c>
      <c r="B506" s="27"/>
      <c r="C506" s="28" t="s">
        <v>661</v>
      </c>
      <c r="D506" s="29"/>
      <c r="E506" s="29"/>
      <c r="F506" s="27"/>
      <c r="G506" s="17"/>
      <c r="H506" s="17"/>
      <c r="I506" s="5">
        <v>25633994</v>
      </c>
      <c r="J506" s="5">
        <v>0</v>
      </c>
      <c r="K506" s="18">
        <v>25633994</v>
      </c>
      <c r="L506" s="18">
        <v>0</v>
      </c>
      <c r="M506" s="5"/>
      <c r="N506" s="5">
        <v>0</v>
      </c>
      <c r="O506" s="18">
        <v>25633994</v>
      </c>
      <c r="P506" s="18">
        <v>0</v>
      </c>
    </row>
    <row r="507" spans="1:16" x14ac:dyDescent="0.2">
      <c r="A507" s="26" t="s">
        <v>723</v>
      </c>
      <c r="B507" s="27"/>
      <c r="C507" s="28" t="s">
        <v>663</v>
      </c>
      <c r="D507" s="29"/>
      <c r="E507" s="29"/>
      <c r="F507" s="27"/>
      <c r="G507" s="17"/>
      <c r="H507" s="17"/>
      <c r="I507" s="5">
        <v>92343539</v>
      </c>
      <c r="J507" s="5">
        <v>0</v>
      </c>
      <c r="K507" s="18">
        <v>92343539</v>
      </c>
      <c r="L507" s="18">
        <v>0</v>
      </c>
      <c r="M507" s="5"/>
      <c r="N507" s="5">
        <v>0</v>
      </c>
      <c r="O507" s="18">
        <v>92343539</v>
      </c>
      <c r="P507" s="18">
        <v>0</v>
      </c>
    </row>
    <row r="508" spans="1:16" x14ac:dyDescent="0.2">
      <c r="A508" s="26" t="s">
        <v>724</v>
      </c>
      <c r="B508" s="27"/>
      <c r="C508" s="28" t="s">
        <v>725</v>
      </c>
      <c r="D508" s="29"/>
      <c r="E508" s="29"/>
      <c r="F508" s="27"/>
      <c r="G508" s="17"/>
      <c r="H508" s="17"/>
      <c r="I508" s="5">
        <v>125333881</v>
      </c>
      <c r="J508" s="5">
        <v>0</v>
      </c>
      <c r="K508" s="18">
        <v>125333881</v>
      </c>
      <c r="L508" s="18">
        <v>0</v>
      </c>
      <c r="M508" s="5"/>
      <c r="N508" s="5">
        <v>0</v>
      </c>
      <c r="O508" s="18">
        <v>125333881</v>
      </c>
      <c r="P508" s="18">
        <v>0</v>
      </c>
    </row>
    <row r="509" spans="1:16" x14ac:dyDescent="0.2">
      <c r="A509" s="26" t="s">
        <v>726</v>
      </c>
      <c r="B509" s="27"/>
      <c r="C509" s="28" t="s">
        <v>667</v>
      </c>
      <c r="D509" s="29"/>
      <c r="E509" s="29"/>
      <c r="F509" s="27"/>
      <c r="G509" s="17"/>
      <c r="H509" s="17"/>
      <c r="I509" s="5">
        <v>9671697</v>
      </c>
      <c r="J509" s="5">
        <v>0</v>
      </c>
      <c r="K509" s="18">
        <v>9671697</v>
      </c>
      <c r="L509" s="18">
        <v>0</v>
      </c>
      <c r="M509" s="5"/>
      <c r="N509" s="5">
        <v>0</v>
      </c>
      <c r="O509" s="18">
        <v>9671697</v>
      </c>
      <c r="P509" s="18">
        <v>0</v>
      </c>
    </row>
    <row r="510" spans="1:16" x14ac:dyDescent="0.2">
      <c r="A510" s="26" t="s">
        <v>727</v>
      </c>
      <c r="B510" s="27"/>
      <c r="C510" s="28" t="s">
        <v>669</v>
      </c>
      <c r="D510" s="29"/>
      <c r="E510" s="29"/>
      <c r="F510" s="27"/>
      <c r="G510" s="17"/>
      <c r="H510" s="17"/>
      <c r="I510" s="5">
        <v>249498128</v>
      </c>
      <c r="J510" s="5">
        <v>0</v>
      </c>
      <c r="K510" s="18">
        <v>249498128</v>
      </c>
      <c r="L510" s="18">
        <v>0</v>
      </c>
      <c r="M510" s="5"/>
      <c r="N510" s="5">
        <v>0</v>
      </c>
      <c r="O510" s="18">
        <v>249498128</v>
      </c>
      <c r="P510" s="18">
        <v>0</v>
      </c>
    </row>
    <row r="511" spans="1:16" x14ac:dyDescent="0.2">
      <c r="A511" s="26" t="s">
        <v>728</v>
      </c>
      <c r="B511" s="27"/>
      <c r="C511" s="28" t="s">
        <v>671</v>
      </c>
      <c r="D511" s="29"/>
      <c r="E511" s="29"/>
      <c r="F511" s="27"/>
      <c r="G511" s="17"/>
      <c r="H511" s="17"/>
      <c r="I511" s="5">
        <v>112945531</v>
      </c>
      <c r="J511" s="5">
        <v>0</v>
      </c>
      <c r="K511" s="18">
        <v>112945531</v>
      </c>
      <c r="L511" s="18">
        <v>0</v>
      </c>
      <c r="M511" s="5"/>
      <c r="N511" s="5">
        <v>0</v>
      </c>
      <c r="O511" s="18">
        <v>112945531</v>
      </c>
      <c r="P511" s="18">
        <v>0</v>
      </c>
    </row>
    <row r="512" spans="1:16" x14ac:dyDescent="0.2">
      <c r="A512" s="26" t="s">
        <v>729</v>
      </c>
      <c r="B512" s="27"/>
      <c r="C512" s="28" t="s">
        <v>730</v>
      </c>
      <c r="D512" s="29"/>
      <c r="E512" s="29"/>
      <c r="F512" s="27"/>
      <c r="G512" s="17"/>
      <c r="H512" s="17"/>
      <c r="I512" s="5">
        <v>39697543</v>
      </c>
      <c r="J512" s="5">
        <v>0</v>
      </c>
      <c r="K512" s="18">
        <v>39697543</v>
      </c>
      <c r="L512" s="18">
        <v>0</v>
      </c>
      <c r="M512" s="5"/>
      <c r="N512" s="5">
        <v>0</v>
      </c>
      <c r="O512" s="18">
        <v>39697543</v>
      </c>
      <c r="P512" s="18">
        <v>0</v>
      </c>
    </row>
    <row r="513" spans="1:16" x14ac:dyDescent="0.2">
      <c r="A513" s="30" t="s">
        <v>970</v>
      </c>
      <c r="B513" s="31"/>
      <c r="C513" s="28" t="s">
        <v>675</v>
      </c>
      <c r="D513" s="29"/>
      <c r="E513" s="29"/>
      <c r="F513" s="27"/>
      <c r="G513" s="17"/>
      <c r="H513" s="17"/>
      <c r="I513" s="5">
        <v>30887408</v>
      </c>
      <c r="J513" s="5">
        <v>0</v>
      </c>
      <c r="K513" s="18">
        <v>30887408</v>
      </c>
      <c r="L513" s="18">
        <v>0</v>
      </c>
      <c r="M513" s="5"/>
      <c r="N513" s="5"/>
      <c r="O513" s="18">
        <v>30887408</v>
      </c>
      <c r="P513" s="18">
        <v>0</v>
      </c>
    </row>
    <row r="514" spans="1:16" x14ac:dyDescent="0.2">
      <c r="A514" s="26" t="s">
        <v>731</v>
      </c>
      <c r="B514" s="27"/>
      <c r="C514" s="28" t="s">
        <v>677</v>
      </c>
      <c r="D514" s="29"/>
      <c r="E514" s="29"/>
      <c r="F514" s="27"/>
      <c r="G514" s="17"/>
      <c r="H514" s="17"/>
      <c r="I514" s="5">
        <v>8015049</v>
      </c>
      <c r="J514" s="5">
        <v>0</v>
      </c>
      <c r="K514" s="18">
        <v>8015049</v>
      </c>
      <c r="L514" s="18">
        <v>0</v>
      </c>
      <c r="M514" s="5"/>
      <c r="N514" s="5">
        <v>0</v>
      </c>
      <c r="O514" s="18">
        <v>8015049</v>
      </c>
      <c r="P514" s="18">
        <v>0</v>
      </c>
    </row>
    <row r="515" spans="1:16" x14ac:dyDescent="0.2">
      <c r="A515" s="26" t="s">
        <v>732</v>
      </c>
      <c r="B515" s="27"/>
      <c r="C515" s="28" t="s">
        <v>681</v>
      </c>
      <c r="D515" s="29"/>
      <c r="E515" s="29"/>
      <c r="F515" s="27"/>
      <c r="G515" s="17"/>
      <c r="H515" s="17"/>
      <c r="I515" s="5">
        <v>1734616</v>
      </c>
      <c r="J515" s="5">
        <v>0</v>
      </c>
      <c r="K515" s="18">
        <v>1734616</v>
      </c>
      <c r="L515" s="18">
        <v>0</v>
      </c>
      <c r="M515" s="5"/>
      <c r="N515" s="5">
        <v>0</v>
      </c>
      <c r="O515" s="18">
        <v>1734616</v>
      </c>
      <c r="P515" s="18">
        <v>0</v>
      </c>
    </row>
    <row r="516" spans="1:16" x14ac:dyDescent="0.2">
      <c r="A516" s="26" t="s">
        <v>733</v>
      </c>
      <c r="B516" s="27"/>
      <c r="C516" s="28" t="s">
        <v>734</v>
      </c>
      <c r="D516" s="29"/>
      <c r="E516" s="29"/>
      <c r="F516" s="27"/>
      <c r="G516" s="17"/>
      <c r="H516" s="17"/>
      <c r="I516" s="5">
        <v>2894841254</v>
      </c>
      <c r="J516" s="5">
        <v>0</v>
      </c>
      <c r="K516" s="18">
        <v>2894841254</v>
      </c>
      <c r="L516" s="18">
        <v>0</v>
      </c>
      <c r="M516" s="5"/>
      <c r="N516" s="5">
        <v>0</v>
      </c>
      <c r="O516" s="18">
        <v>2894841254</v>
      </c>
      <c r="P516" s="18">
        <v>0</v>
      </c>
    </row>
    <row r="517" spans="1:16" x14ac:dyDescent="0.2">
      <c r="A517" s="26" t="s">
        <v>735</v>
      </c>
      <c r="B517" s="27"/>
      <c r="C517" s="28" t="s">
        <v>736</v>
      </c>
      <c r="D517" s="29"/>
      <c r="E517" s="29"/>
      <c r="F517" s="27"/>
      <c r="G517" s="17"/>
      <c r="H517" s="17"/>
      <c r="I517" s="5">
        <v>95539194</v>
      </c>
      <c r="J517" s="5">
        <v>0</v>
      </c>
      <c r="K517" s="18">
        <v>95539194</v>
      </c>
      <c r="L517" s="18">
        <v>0</v>
      </c>
      <c r="M517" s="5"/>
      <c r="N517" s="5">
        <v>0</v>
      </c>
      <c r="O517" s="18">
        <v>95539194</v>
      </c>
      <c r="P517" s="18">
        <v>0</v>
      </c>
    </row>
    <row r="518" spans="1:16" x14ac:dyDescent="0.2">
      <c r="A518" s="26" t="s">
        <v>737</v>
      </c>
      <c r="B518" s="27"/>
      <c r="C518" s="28" t="s">
        <v>738</v>
      </c>
      <c r="D518" s="29"/>
      <c r="E518" s="29"/>
      <c r="F518" s="27"/>
      <c r="G518" s="17"/>
      <c r="H518" s="17"/>
      <c r="I518" s="5">
        <v>16104707</v>
      </c>
      <c r="J518" s="5">
        <v>0</v>
      </c>
      <c r="K518" s="18">
        <v>16104707</v>
      </c>
      <c r="L518" s="18">
        <v>0</v>
      </c>
      <c r="M518" s="5"/>
      <c r="N518" s="5">
        <v>0</v>
      </c>
      <c r="O518" s="18">
        <v>16104707</v>
      </c>
      <c r="P518" s="18">
        <v>0</v>
      </c>
    </row>
    <row r="519" spans="1:16" x14ac:dyDescent="0.2">
      <c r="A519" s="26" t="s">
        <v>739</v>
      </c>
      <c r="B519" s="27"/>
      <c r="C519" s="28" t="s">
        <v>740</v>
      </c>
      <c r="D519" s="29"/>
      <c r="E519" s="29"/>
      <c r="F519" s="27"/>
      <c r="G519" s="17"/>
      <c r="H519" s="17"/>
      <c r="I519" s="5">
        <v>684645661</v>
      </c>
      <c r="J519" s="5">
        <v>0</v>
      </c>
      <c r="K519" s="18">
        <v>684645661</v>
      </c>
      <c r="L519" s="18">
        <v>0</v>
      </c>
      <c r="M519" s="5"/>
      <c r="N519" s="5">
        <v>0</v>
      </c>
      <c r="O519" s="18">
        <v>684645661</v>
      </c>
      <c r="P519" s="18">
        <v>0</v>
      </c>
    </row>
    <row r="520" spans="1:16" x14ac:dyDescent="0.2">
      <c r="A520" s="26" t="s">
        <v>741</v>
      </c>
      <c r="B520" s="27"/>
      <c r="C520" s="28" t="s">
        <v>742</v>
      </c>
      <c r="D520" s="29"/>
      <c r="E520" s="29"/>
      <c r="F520" s="27"/>
      <c r="G520" s="17"/>
      <c r="H520" s="17"/>
      <c r="I520" s="5">
        <v>104050000</v>
      </c>
      <c r="J520" s="5">
        <v>0</v>
      </c>
      <c r="K520" s="18">
        <v>104050000</v>
      </c>
      <c r="L520" s="18">
        <v>0</v>
      </c>
      <c r="M520" s="5"/>
      <c r="N520" s="5">
        <v>0</v>
      </c>
      <c r="O520" s="18">
        <v>104050000</v>
      </c>
      <c r="P520" s="18">
        <v>0</v>
      </c>
    </row>
    <row r="521" spans="1:16" x14ac:dyDescent="0.2">
      <c r="A521" s="26" t="s">
        <v>743</v>
      </c>
      <c r="B521" s="27"/>
      <c r="C521" s="28" t="s">
        <v>744</v>
      </c>
      <c r="D521" s="29"/>
      <c r="E521" s="29"/>
      <c r="F521" s="27"/>
      <c r="G521" s="17"/>
      <c r="H521" s="17"/>
      <c r="I521" s="5">
        <v>191710000</v>
      </c>
      <c r="J521" s="5">
        <v>0</v>
      </c>
      <c r="K521" s="18">
        <v>191710000</v>
      </c>
      <c r="L521" s="18">
        <v>0</v>
      </c>
      <c r="M521" s="5"/>
      <c r="N521" s="5">
        <v>0</v>
      </c>
      <c r="O521" s="18">
        <v>191710000</v>
      </c>
      <c r="P521" s="18">
        <v>0</v>
      </c>
    </row>
    <row r="522" spans="1:16" x14ac:dyDescent="0.2">
      <c r="A522" s="26" t="s">
        <v>745</v>
      </c>
      <c r="B522" s="27"/>
      <c r="C522" s="28" t="s">
        <v>746</v>
      </c>
      <c r="D522" s="29"/>
      <c r="E522" s="29"/>
      <c r="F522" s="27"/>
      <c r="G522" s="17"/>
      <c r="H522" s="17"/>
      <c r="I522" s="5">
        <v>21200000</v>
      </c>
      <c r="J522" s="5">
        <v>0</v>
      </c>
      <c r="K522" s="18">
        <v>21200000</v>
      </c>
      <c r="L522" s="18">
        <v>0</v>
      </c>
      <c r="M522" s="5"/>
      <c r="N522" s="5">
        <v>0</v>
      </c>
      <c r="O522" s="18">
        <v>21200000</v>
      </c>
      <c r="P522" s="18">
        <v>0</v>
      </c>
    </row>
    <row r="523" spans="1:16" x14ac:dyDescent="0.2">
      <c r="A523" s="26" t="s">
        <v>747</v>
      </c>
      <c r="B523" s="27"/>
      <c r="C523" s="28" t="s">
        <v>748</v>
      </c>
      <c r="D523" s="29"/>
      <c r="E523" s="29"/>
      <c r="F523" s="27"/>
      <c r="G523" s="17"/>
      <c r="H523" s="17"/>
      <c r="I523" s="5">
        <v>353772</v>
      </c>
      <c r="J523" s="5">
        <v>0</v>
      </c>
      <c r="K523" s="18">
        <v>353772</v>
      </c>
      <c r="L523" s="18">
        <v>0</v>
      </c>
      <c r="M523" s="5"/>
      <c r="N523" s="5">
        <v>0</v>
      </c>
      <c r="O523" s="18">
        <v>353772</v>
      </c>
      <c r="P523" s="18">
        <v>0</v>
      </c>
    </row>
    <row r="524" spans="1:16" x14ac:dyDescent="0.2">
      <c r="A524" s="26" t="s">
        <v>749</v>
      </c>
      <c r="B524" s="27"/>
      <c r="C524" s="28" t="s">
        <v>750</v>
      </c>
      <c r="D524" s="29"/>
      <c r="E524" s="29"/>
      <c r="F524" s="27"/>
      <c r="G524" s="17"/>
      <c r="H524" s="17"/>
      <c r="I524" s="5">
        <v>10644403</v>
      </c>
      <c r="J524" s="5">
        <v>0</v>
      </c>
      <c r="K524" s="18">
        <v>10644403</v>
      </c>
      <c r="L524" s="18">
        <v>0</v>
      </c>
      <c r="M524" s="5"/>
      <c r="N524" s="5">
        <v>0</v>
      </c>
      <c r="O524" s="18">
        <v>10644403</v>
      </c>
      <c r="P524" s="18">
        <v>0</v>
      </c>
    </row>
    <row r="525" spans="1:16" x14ac:dyDescent="0.2">
      <c r="A525" s="26" t="s">
        <v>751</v>
      </c>
      <c r="B525" s="27"/>
      <c r="C525" s="28" t="s">
        <v>752</v>
      </c>
      <c r="D525" s="29"/>
      <c r="E525" s="29"/>
      <c r="F525" s="27"/>
      <c r="G525" s="17"/>
      <c r="H525" s="17"/>
      <c r="I525" s="5">
        <v>10717872</v>
      </c>
      <c r="J525" s="5">
        <v>0</v>
      </c>
      <c r="K525" s="18">
        <v>10717872</v>
      </c>
      <c r="L525" s="18">
        <v>0</v>
      </c>
      <c r="M525" s="5"/>
      <c r="N525" s="5">
        <v>0</v>
      </c>
      <c r="O525" s="18">
        <v>10717872</v>
      </c>
      <c r="P525" s="18">
        <v>0</v>
      </c>
    </row>
    <row r="526" spans="1:16" x14ac:dyDescent="0.2">
      <c r="A526" s="30" t="s">
        <v>969</v>
      </c>
      <c r="B526" s="31"/>
      <c r="C526" s="28" t="s">
        <v>968</v>
      </c>
      <c r="D526" s="29"/>
      <c r="E526" s="29"/>
      <c r="F526" s="27"/>
      <c r="G526" s="17"/>
      <c r="H526" s="17"/>
      <c r="I526" s="5">
        <v>9301645</v>
      </c>
      <c r="J526" s="5">
        <v>0</v>
      </c>
      <c r="K526" s="18">
        <v>9301645</v>
      </c>
      <c r="L526" s="18">
        <v>0</v>
      </c>
      <c r="M526" s="5"/>
      <c r="N526" s="5"/>
      <c r="O526" s="18">
        <v>9301645</v>
      </c>
      <c r="P526" s="18">
        <v>0</v>
      </c>
    </row>
    <row r="527" spans="1:16" x14ac:dyDescent="0.2">
      <c r="A527" s="26" t="s">
        <v>753</v>
      </c>
      <c r="B527" s="27"/>
      <c r="C527" s="28" t="s">
        <v>754</v>
      </c>
      <c r="D527" s="29"/>
      <c r="E527" s="29"/>
      <c r="F527" s="27"/>
      <c r="G527" s="17"/>
      <c r="H527" s="17"/>
      <c r="I527" s="5">
        <v>94325000</v>
      </c>
      <c r="J527" s="5">
        <v>0</v>
      </c>
      <c r="K527" s="18">
        <v>94325000</v>
      </c>
      <c r="L527" s="18">
        <v>0</v>
      </c>
      <c r="M527" s="5"/>
      <c r="N527" s="5">
        <v>0</v>
      </c>
      <c r="O527" s="18">
        <v>94325000</v>
      </c>
      <c r="P527" s="18">
        <v>0</v>
      </c>
    </row>
    <row r="528" spans="1:16" x14ac:dyDescent="0.2">
      <c r="A528" s="26" t="s">
        <v>755</v>
      </c>
      <c r="B528" s="27"/>
      <c r="C528" s="28" t="s">
        <v>756</v>
      </c>
      <c r="D528" s="29"/>
      <c r="E528" s="29"/>
      <c r="F528" s="27"/>
      <c r="G528" s="17"/>
      <c r="H528" s="17"/>
      <c r="I528" s="5">
        <v>2597309</v>
      </c>
      <c r="J528" s="5">
        <v>0</v>
      </c>
      <c r="K528" s="18">
        <v>2597309</v>
      </c>
      <c r="L528" s="18">
        <v>0</v>
      </c>
      <c r="M528" s="5"/>
      <c r="N528" s="5">
        <v>0</v>
      </c>
      <c r="O528" s="18">
        <v>2597309</v>
      </c>
      <c r="P528" s="18">
        <v>0</v>
      </c>
    </row>
    <row r="529" spans="1:16" x14ac:dyDescent="0.2">
      <c r="A529" s="30" t="s">
        <v>1320</v>
      </c>
      <c r="B529" s="31"/>
      <c r="C529" s="28" t="s">
        <v>1321</v>
      </c>
      <c r="D529" s="29"/>
      <c r="E529" s="29"/>
      <c r="F529" s="27"/>
      <c r="G529" s="17"/>
      <c r="H529" s="17"/>
      <c r="I529" s="5">
        <v>56138273</v>
      </c>
      <c r="J529" s="5">
        <v>0</v>
      </c>
      <c r="K529" s="18">
        <v>56138273</v>
      </c>
      <c r="L529" s="18">
        <v>0</v>
      </c>
      <c r="M529" s="5"/>
      <c r="N529" s="5"/>
      <c r="O529" s="18">
        <v>56138273</v>
      </c>
      <c r="P529" s="18">
        <v>0</v>
      </c>
    </row>
    <row r="530" spans="1:16" x14ac:dyDescent="0.2">
      <c r="A530" s="26" t="s">
        <v>757</v>
      </c>
      <c r="B530" s="27"/>
      <c r="C530" s="28" t="s">
        <v>758</v>
      </c>
      <c r="D530" s="29"/>
      <c r="E530" s="29"/>
      <c r="F530" s="27"/>
      <c r="G530" s="17"/>
      <c r="H530" s="17"/>
      <c r="I530" s="5">
        <v>249291893</v>
      </c>
      <c r="J530" s="5">
        <v>0</v>
      </c>
      <c r="K530" s="18">
        <v>249291893</v>
      </c>
      <c r="L530" s="18">
        <v>0</v>
      </c>
      <c r="M530" s="5"/>
      <c r="N530" s="5">
        <v>0</v>
      </c>
      <c r="O530" s="18">
        <v>249291893</v>
      </c>
      <c r="P530" s="18">
        <v>0</v>
      </c>
    </row>
    <row r="531" spans="1:16" x14ac:dyDescent="0.2">
      <c r="A531" s="26" t="s">
        <v>759</v>
      </c>
      <c r="B531" s="27"/>
      <c r="C531" s="28" t="s">
        <v>760</v>
      </c>
      <c r="D531" s="29"/>
      <c r="E531" s="29"/>
      <c r="F531" s="27"/>
      <c r="G531" s="17"/>
      <c r="H531" s="17"/>
      <c r="I531" s="5">
        <v>36400000</v>
      </c>
      <c r="J531" s="5">
        <v>0</v>
      </c>
      <c r="K531" s="18">
        <v>36400000</v>
      </c>
      <c r="L531" s="18">
        <v>0</v>
      </c>
      <c r="M531" s="5"/>
      <c r="N531" s="5">
        <v>0</v>
      </c>
      <c r="O531" s="18">
        <v>36400000</v>
      </c>
      <c r="P531" s="18">
        <v>0</v>
      </c>
    </row>
    <row r="532" spans="1:16" x14ac:dyDescent="0.2">
      <c r="A532" s="26" t="s">
        <v>761</v>
      </c>
      <c r="B532" s="27"/>
      <c r="C532" s="28" t="s">
        <v>762</v>
      </c>
      <c r="D532" s="29"/>
      <c r="E532" s="29"/>
      <c r="F532" s="27"/>
      <c r="G532" s="17"/>
      <c r="H532" s="17"/>
      <c r="I532" s="5">
        <v>64600000</v>
      </c>
      <c r="J532" s="5">
        <v>0</v>
      </c>
      <c r="K532" s="18">
        <v>64600000</v>
      </c>
      <c r="L532" s="18">
        <v>0</v>
      </c>
      <c r="M532" s="5"/>
      <c r="N532" s="5">
        <v>0</v>
      </c>
      <c r="O532" s="18">
        <v>64600000</v>
      </c>
      <c r="P532" s="18">
        <v>0</v>
      </c>
    </row>
    <row r="533" spans="1:16" x14ac:dyDescent="0.2">
      <c r="A533" s="26" t="s">
        <v>763</v>
      </c>
      <c r="B533" s="27"/>
      <c r="C533" s="28" t="s">
        <v>764</v>
      </c>
      <c r="D533" s="29"/>
      <c r="E533" s="29"/>
      <c r="F533" s="27"/>
      <c r="G533" s="17"/>
      <c r="H533" s="17"/>
      <c r="I533" s="5">
        <v>22034</v>
      </c>
      <c r="J533" s="5">
        <v>0</v>
      </c>
      <c r="K533" s="18">
        <v>22034</v>
      </c>
      <c r="L533" s="18">
        <v>0</v>
      </c>
      <c r="M533" s="5"/>
      <c r="N533" s="5">
        <v>0</v>
      </c>
      <c r="O533" s="18">
        <v>22034</v>
      </c>
      <c r="P533" s="18">
        <v>0</v>
      </c>
    </row>
    <row r="534" spans="1:16" x14ac:dyDescent="0.2">
      <c r="A534" s="26" t="s">
        <v>765</v>
      </c>
      <c r="B534" s="27"/>
      <c r="C534" s="28" t="s">
        <v>766</v>
      </c>
      <c r="D534" s="29"/>
      <c r="E534" s="29"/>
      <c r="F534" s="27"/>
      <c r="G534" s="17"/>
      <c r="H534" s="17"/>
      <c r="I534" s="5">
        <v>130396</v>
      </c>
      <c r="J534" s="5">
        <v>0</v>
      </c>
      <c r="K534" s="18">
        <v>130396</v>
      </c>
      <c r="L534" s="18">
        <v>0</v>
      </c>
      <c r="M534" s="5"/>
      <c r="N534" s="5">
        <v>0</v>
      </c>
      <c r="O534" s="18">
        <v>130396</v>
      </c>
      <c r="P534" s="18">
        <v>0</v>
      </c>
    </row>
    <row r="535" spans="1:16" x14ac:dyDescent="0.2">
      <c r="A535" s="26" t="s">
        <v>767</v>
      </c>
      <c r="B535" s="27"/>
      <c r="C535" s="28" t="s">
        <v>768</v>
      </c>
      <c r="D535" s="29"/>
      <c r="E535" s="29"/>
      <c r="F535" s="27"/>
      <c r="G535" s="17"/>
      <c r="H535" s="17"/>
      <c r="I535" s="5">
        <v>50000</v>
      </c>
      <c r="J535" s="5">
        <v>0</v>
      </c>
      <c r="K535" s="18">
        <v>50000</v>
      </c>
      <c r="L535" s="18">
        <v>0</v>
      </c>
      <c r="M535" s="5"/>
      <c r="N535" s="5">
        <v>0</v>
      </c>
      <c r="O535" s="18">
        <v>50000</v>
      </c>
      <c r="P535" s="18">
        <v>0</v>
      </c>
    </row>
    <row r="536" spans="1:16" x14ac:dyDescent="0.2">
      <c r="A536" s="26" t="s">
        <v>769</v>
      </c>
      <c r="B536" s="27"/>
      <c r="C536" s="28" t="s">
        <v>770</v>
      </c>
      <c r="D536" s="29"/>
      <c r="E536" s="29"/>
      <c r="F536" s="27"/>
      <c r="G536" s="17"/>
      <c r="H536" s="17"/>
      <c r="I536" s="5">
        <v>18630094</v>
      </c>
      <c r="J536" s="5">
        <v>3692702</v>
      </c>
      <c r="K536" s="18">
        <v>14937392</v>
      </c>
      <c r="L536" s="18">
        <v>0</v>
      </c>
      <c r="M536" s="5"/>
      <c r="N536" s="5">
        <v>0</v>
      </c>
      <c r="O536" s="18">
        <v>14937392</v>
      </c>
      <c r="P536" s="18">
        <v>0</v>
      </c>
    </row>
    <row r="537" spans="1:16" x14ac:dyDescent="0.2">
      <c r="A537" s="30" t="s">
        <v>965</v>
      </c>
      <c r="B537" s="31"/>
      <c r="C537" s="28" t="s">
        <v>964</v>
      </c>
      <c r="D537" s="29"/>
      <c r="E537" s="29"/>
      <c r="F537" s="27"/>
      <c r="G537" s="17"/>
      <c r="H537" s="17"/>
      <c r="I537" s="5">
        <v>10660</v>
      </c>
      <c r="J537" s="5">
        <v>0</v>
      </c>
      <c r="K537" s="18">
        <v>10660</v>
      </c>
      <c r="L537" s="18">
        <v>0</v>
      </c>
      <c r="M537" s="5"/>
      <c r="N537" s="5"/>
      <c r="O537" s="18">
        <v>10660</v>
      </c>
      <c r="P537" s="18">
        <v>0</v>
      </c>
    </row>
    <row r="538" spans="1:16" x14ac:dyDescent="0.2">
      <c r="A538" s="26" t="s">
        <v>771</v>
      </c>
      <c r="B538" s="27"/>
      <c r="C538" s="28" t="s">
        <v>772</v>
      </c>
      <c r="D538" s="29"/>
      <c r="E538" s="29"/>
      <c r="F538" s="27"/>
      <c r="G538" s="17"/>
      <c r="H538" s="17"/>
      <c r="I538" s="5">
        <v>17117395</v>
      </c>
      <c r="J538" s="5">
        <v>1785000</v>
      </c>
      <c r="K538" s="18">
        <v>15332395</v>
      </c>
      <c r="L538" s="18">
        <v>0</v>
      </c>
      <c r="M538" s="5"/>
      <c r="N538" s="5">
        <v>0</v>
      </c>
      <c r="O538" s="18">
        <v>15332395</v>
      </c>
      <c r="P538" s="18">
        <v>0</v>
      </c>
    </row>
    <row r="539" spans="1:16" x14ac:dyDescent="0.2">
      <c r="A539" s="26" t="s">
        <v>773</v>
      </c>
      <c r="B539" s="27"/>
      <c r="C539" s="28" t="s">
        <v>774</v>
      </c>
      <c r="D539" s="29"/>
      <c r="E539" s="29"/>
      <c r="F539" s="27"/>
      <c r="G539" s="17"/>
      <c r="H539" s="17"/>
      <c r="I539" s="5">
        <v>60191358</v>
      </c>
      <c r="J539" s="5">
        <v>15999995</v>
      </c>
      <c r="K539" s="18">
        <v>44191363</v>
      </c>
      <c r="L539" s="18">
        <v>0</v>
      </c>
      <c r="M539" s="5"/>
      <c r="N539" s="5">
        <v>0</v>
      </c>
      <c r="O539" s="18">
        <v>44191363</v>
      </c>
      <c r="P539" s="18">
        <v>0</v>
      </c>
    </row>
    <row r="540" spans="1:16" x14ac:dyDescent="0.2">
      <c r="A540" s="26" t="s">
        <v>775</v>
      </c>
      <c r="B540" s="27"/>
      <c r="C540" s="28" t="s">
        <v>776</v>
      </c>
      <c r="D540" s="29"/>
      <c r="E540" s="29"/>
      <c r="F540" s="27"/>
      <c r="G540" s="17"/>
      <c r="H540" s="17"/>
      <c r="I540" s="5">
        <v>13364545</v>
      </c>
      <c r="J540" s="5">
        <v>2384546</v>
      </c>
      <c r="K540" s="18">
        <v>10979999</v>
      </c>
      <c r="L540" s="18">
        <v>0</v>
      </c>
      <c r="M540" s="5"/>
      <c r="N540" s="5">
        <v>0</v>
      </c>
      <c r="O540" s="18">
        <v>10979999</v>
      </c>
      <c r="P540" s="18">
        <v>0</v>
      </c>
    </row>
    <row r="541" spans="1:16" x14ac:dyDescent="0.2">
      <c r="A541" s="26" t="s">
        <v>777</v>
      </c>
      <c r="B541" s="27"/>
      <c r="C541" s="28" t="s">
        <v>778</v>
      </c>
      <c r="D541" s="29"/>
      <c r="E541" s="29"/>
      <c r="F541" s="27"/>
      <c r="G541" s="17"/>
      <c r="H541" s="17"/>
      <c r="I541" s="5">
        <v>171687754</v>
      </c>
      <c r="J541" s="5">
        <v>7287107</v>
      </c>
      <c r="K541" s="18">
        <v>164400647</v>
      </c>
      <c r="L541" s="18">
        <v>0</v>
      </c>
      <c r="M541" s="5"/>
      <c r="N541" s="5">
        <v>0</v>
      </c>
      <c r="O541" s="18">
        <v>164400647</v>
      </c>
      <c r="P541" s="18">
        <v>0</v>
      </c>
    </row>
    <row r="542" spans="1:16" x14ac:dyDescent="0.2">
      <c r="A542" s="26" t="s">
        <v>779</v>
      </c>
      <c r="B542" s="27"/>
      <c r="C542" s="28" t="s">
        <v>780</v>
      </c>
      <c r="D542" s="29"/>
      <c r="E542" s="29"/>
      <c r="F542" s="27"/>
      <c r="G542" s="17"/>
      <c r="H542" s="17"/>
      <c r="I542" s="5">
        <v>77435313</v>
      </c>
      <c r="J542" s="5">
        <v>5607006</v>
      </c>
      <c r="K542" s="18">
        <v>71828307</v>
      </c>
      <c r="L542" s="18">
        <v>0</v>
      </c>
      <c r="M542" s="5"/>
      <c r="N542" s="5">
        <v>0</v>
      </c>
      <c r="O542" s="18">
        <v>71828307</v>
      </c>
      <c r="P542" s="18">
        <v>0</v>
      </c>
    </row>
    <row r="543" spans="1:16" x14ac:dyDescent="0.2">
      <c r="A543" s="26" t="s">
        <v>781</v>
      </c>
      <c r="B543" s="27"/>
      <c r="C543" s="28" t="s">
        <v>782</v>
      </c>
      <c r="D543" s="29"/>
      <c r="E543" s="29"/>
      <c r="F543" s="27"/>
      <c r="G543" s="17"/>
      <c r="H543" s="17"/>
      <c r="I543" s="5">
        <v>141812090</v>
      </c>
      <c r="J543" s="5">
        <v>4489275</v>
      </c>
      <c r="K543" s="18">
        <v>137322815</v>
      </c>
      <c r="L543" s="18">
        <v>0</v>
      </c>
      <c r="M543" s="5"/>
      <c r="N543" s="5">
        <v>0</v>
      </c>
      <c r="O543" s="18">
        <v>137322815</v>
      </c>
      <c r="P543" s="18">
        <v>0</v>
      </c>
    </row>
    <row r="544" spans="1:16" x14ac:dyDescent="0.2">
      <c r="A544" s="26" t="s">
        <v>783</v>
      </c>
      <c r="B544" s="27"/>
      <c r="C544" s="28" t="s">
        <v>784</v>
      </c>
      <c r="D544" s="29"/>
      <c r="E544" s="29"/>
      <c r="F544" s="27"/>
      <c r="G544" s="17"/>
      <c r="H544" s="17"/>
      <c r="I544" s="5">
        <v>830167282</v>
      </c>
      <c r="J544" s="5">
        <v>1727054</v>
      </c>
      <c r="K544" s="18">
        <v>828440228</v>
      </c>
      <c r="L544" s="18">
        <v>0</v>
      </c>
      <c r="M544" s="5"/>
      <c r="N544" s="5">
        <v>0</v>
      </c>
      <c r="O544" s="18">
        <v>828440228</v>
      </c>
      <c r="P544" s="18">
        <v>0</v>
      </c>
    </row>
    <row r="545" spans="1:16" x14ac:dyDescent="0.2">
      <c r="A545" s="26" t="s">
        <v>785</v>
      </c>
      <c r="B545" s="27"/>
      <c r="C545" s="28" t="s">
        <v>786</v>
      </c>
      <c r="D545" s="29"/>
      <c r="E545" s="29"/>
      <c r="F545" s="27"/>
      <c r="G545" s="17"/>
      <c r="H545" s="17"/>
      <c r="I545" s="5">
        <v>519729715</v>
      </c>
      <c r="J545" s="5">
        <v>73920328</v>
      </c>
      <c r="K545" s="18">
        <v>445809387</v>
      </c>
      <c r="L545" s="18">
        <v>0</v>
      </c>
      <c r="M545" s="5"/>
      <c r="N545" s="5">
        <v>0</v>
      </c>
      <c r="O545" s="18">
        <v>445809387</v>
      </c>
      <c r="P545" s="18">
        <v>0</v>
      </c>
    </row>
    <row r="546" spans="1:16" x14ac:dyDescent="0.2">
      <c r="A546" s="26" t="s">
        <v>787</v>
      </c>
      <c r="B546" s="27"/>
      <c r="C546" s="28" t="s">
        <v>788</v>
      </c>
      <c r="D546" s="29"/>
      <c r="E546" s="29"/>
      <c r="F546" s="27"/>
      <c r="G546" s="17"/>
      <c r="H546" s="17"/>
      <c r="I546" s="5">
        <v>170889170</v>
      </c>
      <c r="J546" s="5">
        <v>19074854</v>
      </c>
      <c r="K546" s="18">
        <v>151814316</v>
      </c>
      <c r="L546" s="18">
        <v>0</v>
      </c>
      <c r="M546" s="5"/>
      <c r="N546" s="5">
        <v>0</v>
      </c>
      <c r="O546" s="18">
        <v>151814316</v>
      </c>
      <c r="P546" s="18">
        <v>0</v>
      </c>
    </row>
    <row r="547" spans="1:16" x14ac:dyDescent="0.2">
      <c r="A547" s="26" t="s">
        <v>789</v>
      </c>
      <c r="B547" s="27"/>
      <c r="C547" s="28" t="s">
        <v>790</v>
      </c>
      <c r="D547" s="29"/>
      <c r="E547" s="29"/>
      <c r="F547" s="27"/>
      <c r="G547" s="17"/>
      <c r="H547" s="17"/>
      <c r="I547" s="5">
        <v>185830</v>
      </c>
      <c r="J547" s="5">
        <v>0</v>
      </c>
      <c r="K547" s="18">
        <v>185830</v>
      </c>
      <c r="L547" s="18">
        <v>0</v>
      </c>
      <c r="M547" s="5"/>
      <c r="N547" s="5">
        <v>0</v>
      </c>
      <c r="O547" s="18">
        <v>185830</v>
      </c>
      <c r="P547" s="18">
        <v>0</v>
      </c>
    </row>
    <row r="548" spans="1:16" x14ac:dyDescent="0.2">
      <c r="A548" s="26" t="s">
        <v>791</v>
      </c>
      <c r="B548" s="27"/>
      <c r="C548" s="28" t="s">
        <v>792</v>
      </c>
      <c r="D548" s="29"/>
      <c r="E548" s="29"/>
      <c r="F548" s="27"/>
      <c r="G548" s="17"/>
      <c r="H548" s="17"/>
      <c r="I548" s="5">
        <v>9575517</v>
      </c>
      <c r="J548" s="5">
        <v>865725</v>
      </c>
      <c r="K548" s="18">
        <v>8709792</v>
      </c>
      <c r="L548" s="18">
        <v>0</v>
      </c>
      <c r="M548" s="5"/>
      <c r="N548" s="5">
        <v>0</v>
      </c>
      <c r="O548" s="18">
        <v>8709792</v>
      </c>
      <c r="P548" s="18">
        <v>0</v>
      </c>
    </row>
    <row r="549" spans="1:16" x14ac:dyDescent="0.2">
      <c r="A549" s="26" t="s">
        <v>793</v>
      </c>
      <c r="B549" s="27"/>
      <c r="C549" s="28" t="s">
        <v>794</v>
      </c>
      <c r="D549" s="29"/>
      <c r="E549" s="29"/>
      <c r="F549" s="27"/>
      <c r="G549" s="17"/>
      <c r="H549" s="17"/>
      <c r="I549" s="5">
        <v>39318945</v>
      </c>
      <c r="J549" s="5">
        <v>0</v>
      </c>
      <c r="K549" s="18">
        <v>39318945</v>
      </c>
      <c r="L549" s="18">
        <v>0</v>
      </c>
      <c r="M549" s="5"/>
      <c r="N549" s="5">
        <v>0</v>
      </c>
      <c r="O549" s="18">
        <v>39318945</v>
      </c>
      <c r="P549" s="18">
        <v>0</v>
      </c>
    </row>
    <row r="550" spans="1:16" x14ac:dyDescent="0.2">
      <c r="A550" s="26" t="s">
        <v>795</v>
      </c>
      <c r="B550" s="27"/>
      <c r="C550" s="28" t="s">
        <v>796</v>
      </c>
      <c r="D550" s="29"/>
      <c r="E550" s="29"/>
      <c r="F550" s="27"/>
      <c r="G550" s="17"/>
      <c r="H550" s="17"/>
      <c r="I550" s="5">
        <v>260000</v>
      </c>
      <c r="J550" s="5">
        <v>0</v>
      </c>
      <c r="K550" s="18">
        <v>260000</v>
      </c>
      <c r="L550" s="18">
        <v>0</v>
      </c>
      <c r="M550" s="5"/>
      <c r="N550" s="5">
        <v>0</v>
      </c>
      <c r="O550" s="18">
        <v>260000</v>
      </c>
      <c r="P550" s="18">
        <v>0</v>
      </c>
    </row>
    <row r="551" spans="1:16" x14ac:dyDescent="0.2">
      <c r="A551" s="26" t="s">
        <v>797</v>
      </c>
      <c r="B551" s="27"/>
      <c r="C551" s="28" t="s">
        <v>798</v>
      </c>
      <c r="D551" s="29"/>
      <c r="E551" s="29"/>
      <c r="F551" s="27"/>
      <c r="G551" s="17"/>
      <c r="H551" s="17"/>
      <c r="I551" s="5">
        <v>20436626</v>
      </c>
      <c r="J551" s="5">
        <v>805070</v>
      </c>
      <c r="K551" s="18">
        <v>19631556</v>
      </c>
      <c r="L551" s="18">
        <v>0</v>
      </c>
      <c r="M551" s="5"/>
      <c r="N551" s="5">
        <v>0</v>
      </c>
      <c r="O551" s="18">
        <v>19631556</v>
      </c>
      <c r="P551" s="18">
        <v>0</v>
      </c>
    </row>
    <row r="552" spans="1:16" x14ac:dyDescent="0.2">
      <c r="A552" s="26" t="s">
        <v>799</v>
      </c>
      <c r="B552" s="27"/>
      <c r="C552" s="28" t="s">
        <v>800</v>
      </c>
      <c r="D552" s="29"/>
      <c r="E552" s="29"/>
      <c r="F552" s="27"/>
      <c r="G552" s="17"/>
      <c r="H552" s="17"/>
      <c r="I552" s="5">
        <v>17232121</v>
      </c>
      <c r="J552" s="5">
        <v>7257382</v>
      </c>
      <c r="K552" s="18">
        <v>9974739</v>
      </c>
      <c r="L552" s="18">
        <v>0</v>
      </c>
      <c r="M552" s="5"/>
      <c r="N552" s="5">
        <v>0</v>
      </c>
      <c r="O552" s="18">
        <v>9974739</v>
      </c>
      <c r="P552" s="18">
        <v>0</v>
      </c>
    </row>
    <row r="553" spans="1:16" x14ac:dyDescent="0.2">
      <c r="A553" s="26" t="s">
        <v>801</v>
      </c>
      <c r="B553" s="27"/>
      <c r="C553" s="28" t="s">
        <v>802</v>
      </c>
      <c r="D553" s="29"/>
      <c r="E553" s="29"/>
      <c r="F553" s="27"/>
      <c r="G553" s="17"/>
      <c r="H553" s="17"/>
      <c r="I553" s="5">
        <v>102535014</v>
      </c>
      <c r="J553" s="5">
        <v>1441084</v>
      </c>
      <c r="K553" s="18">
        <v>101093930</v>
      </c>
      <c r="L553" s="18">
        <v>0</v>
      </c>
      <c r="M553" s="5"/>
      <c r="N553" s="5">
        <v>0</v>
      </c>
      <c r="O553" s="18">
        <v>101093930</v>
      </c>
      <c r="P553" s="18">
        <v>0</v>
      </c>
    </row>
    <row r="554" spans="1:16" x14ac:dyDescent="0.2">
      <c r="A554" s="26" t="s">
        <v>803</v>
      </c>
      <c r="B554" s="27"/>
      <c r="C554" s="28" t="s">
        <v>804</v>
      </c>
      <c r="D554" s="29"/>
      <c r="E554" s="29"/>
      <c r="F554" s="27"/>
      <c r="G554" s="17"/>
      <c r="H554" s="17"/>
      <c r="I554" s="5">
        <v>416095401</v>
      </c>
      <c r="J554" s="5">
        <v>166507312</v>
      </c>
      <c r="K554" s="18">
        <v>249588089</v>
      </c>
      <c r="L554" s="18">
        <v>0</v>
      </c>
      <c r="M554" s="5"/>
      <c r="N554" s="5">
        <v>0</v>
      </c>
      <c r="O554" s="18">
        <v>249588089</v>
      </c>
      <c r="P554" s="18">
        <v>0</v>
      </c>
    </row>
    <row r="555" spans="1:16" x14ac:dyDescent="0.2">
      <c r="A555" s="26" t="s">
        <v>805</v>
      </c>
      <c r="B555" s="27"/>
      <c r="C555" s="28" t="s">
        <v>806</v>
      </c>
      <c r="D555" s="29"/>
      <c r="E555" s="29"/>
      <c r="F555" s="27"/>
      <c r="G555" s="17"/>
      <c r="H555" s="17"/>
      <c r="I555" s="5">
        <v>215189337</v>
      </c>
      <c r="J555" s="5">
        <v>16</v>
      </c>
      <c r="K555" s="18">
        <v>215189321</v>
      </c>
      <c r="L555" s="18">
        <v>0</v>
      </c>
      <c r="M555" s="5"/>
      <c r="N555" s="5">
        <v>0</v>
      </c>
      <c r="O555" s="18">
        <v>215189321</v>
      </c>
      <c r="P555" s="18">
        <v>0</v>
      </c>
    </row>
    <row r="556" spans="1:16" x14ac:dyDescent="0.2">
      <c r="A556" s="26" t="s">
        <v>807</v>
      </c>
      <c r="B556" s="27"/>
      <c r="C556" s="28" t="s">
        <v>808</v>
      </c>
      <c r="D556" s="29"/>
      <c r="E556" s="29"/>
      <c r="F556" s="27"/>
      <c r="G556" s="17"/>
      <c r="H556" s="17"/>
      <c r="I556" s="5">
        <v>86740754</v>
      </c>
      <c r="J556" s="5">
        <v>30996723</v>
      </c>
      <c r="K556" s="18">
        <v>55744031</v>
      </c>
      <c r="L556" s="18">
        <v>0</v>
      </c>
      <c r="M556" s="5"/>
      <c r="N556" s="5">
        <v>0</v>
      </c>
      <c r="O556" s="18">
        <v>55744031</v>
      </c>
      <c r="P556" s="18">
        <v>0</v>
      </c>
    </row>
    <row r="557" spans="1:16" x14ac:dyDescent="0.2">
      <c r="A557" s="26" t="s">
        <v>809</v>
      </c>
      <c r="B557" s="27"/>
      <c r="C557" s="28" t="s">
        <v>810</v>
      </c>
      <c r="D557" s="29"/>
      <c r="E557" s="29"/>
      <c r="F557" s="27"/>
      <c r="G557" s="17"/>
      <c r="H557" s="17"/>
      <c r="I557" s="5">
        <v>252703472</v>
      </c>
      <c r="J557" s="5">
        <v>126351736</v>
      </c>
      <c r="K557" s="18">
        <v>126351736</v>
      </c>
      <c r="L557" s="18">
        <v>0</v>
      </c>
      <c r="M557" s="5"/>
      <c r="N557" s="5">
        <v>0</v>
      </c>
      <c r="O557" s="18">
        <v>126351736</v>
      </c>
      <c r="P557" s="18">
        <v>0</v>
      </c>
    </row>
    <row r="558" spans="1:16" x14ac:dyDescent="0.2">
      <c r="A558" s="26" t="s">
        <v>811</v>
      </c>
      <c r="B558" s="27"/>
      <c r="C558" s="28" t="s">
        <v>812</v>
      </c>
      <c r="D558" s="29"/>
      <c r="E558" s="29"/>
      <c r="F558" s="27"/>
      <c r="G558" s="17"/>
      <c r="H558" s="17"/>
      <c r="I558" s="5">
        <v>123721970</v>
      </c>
      <c r="J558" s="5">
        <v>61765985</v>
      </c>
      <c r="K558" s="18">
        <v>61955985</v>
      </c>
      <c r="L558" s="18">
        <v>0</v>
      </c>
      <c r="M558" s="5"/>
      <c r="N558" s="5">
        <v>0</v>
      </c>
      <c r="O558" s="18">
        <v>61955985</v>
      </c>
      <c r="P558" s="18">
        <v>0</v>
      </c>
    </row>
    <row r="559" spans="1:16" x14ac:dyDescent="0.2">
      <c r="A559" s="26" t="s">
        <v>813</v>
      </c>
      <c r="B559" s="27"/>
      <c r="C559" s="28" t="s">
        <v>814</v>
      </c>
      <c r="D559" s="29"/>
      <c r="E559" s="29"/>
      <c r="F559" s="27"/>
      <c r="G559" s="17"/>
      <c r="H559" s="17"/>
      <c r="I559" s="5">
        <v>427282309</v>
      </c>
      <c r="J559" s="5">
        <v>210822057</v>
      </c>
      <c r="K559" s="18">
        <v>216460252</v>
      </c>
      <c r="L559" s="18">
        <v>0</v>
      </c>
      <c r="M559" s="5"/>
      <c r="N559" s="5">
        <v>0</v>
      </c>
      <c r="O559" s="18">
        <v>216460252</v>
      </c>
      <c r="P559" s="18">
        <v>0</v>
      </c>
    </row>
    <row r="560" spans="1:16" x14ac:dyDescent="0.2">
      <c r="A560" s="26" t="s">
        <v>815</v>
      </c>
      <c r="B560" s="27"/>
      <c r="C560" s="28" t="s">
        <v>816</v>
      </c>
      <c r="D560" s="29"/>
      <c r="E560" s="29"/>
      <c r="F560" s="27"/>
      <c r="G560" s="17"/>
      <c r="H560" s="17"/>
      <c r="I560" s="5">
        <v>1001504245</v>
      </c>
      <c r="J560" s="5">
        <v>9022471</v>
      </c>
      <c r="K560" s="18">
        <v>992481774</v>
      </c>
      <c r="L560" s="18">
        <v>0</v>
      </c>
      <c r="M560" s="5"/>
      <c r="N560" s="5">
        <v>0</v>
      </c>
      <c r="O560" s="18">
        <v>992481774</v>
      </c>
      <c r="P560" s="18">
        <v>0</v>
      </c>
    </row>
    <row r="561" spans="1:16" x14ac:dyDescent="0.2">
      <c r="A561" s="26" t="s">
        <v>817</v>
      </c>
      <c r="B561" s="27"/>
      <c r="C561" s="28" t="s">
        <v>818</v>
      </c>
      <c r="D561" s="29"/>
      <c r="E561" s="29"/>
      <c r="F561" s="27"/>
      <c r="G561" s="17"/>
      <c r="H561" s="17"/>
      <c r="I561" s="5">
        <v>8134212</v>
      </c>
      <c r="J561" s="5">
        <v>0</v>
      </c>
      <c r="K561" s="18">
        <v>8134212</v>
      </c>
      <c r="L561" s="18">
        <v>0</v>
      </c>
      <c r="M561" s="5"/>
      <c r="N561" s="5">
        <v>0</v>
      </c>
      <c r="O561" s="18">
        <v>8134212</v>
      </c>
      <c r="P561" s="18">
        <v>0</v>
      </c>
    </row>
    <row r="562" spans="1:16" x14ac:dyDescent="0.2">
      <c r="A562" s="26" t="s">
        <v>819</v>
      </c>
      <c r="B562" s="27"/>
      <c r="C562" s="28" t="s">
        <v>820</v>
      </c>
      <c r="D562" s="29"/>
      <c r="E562" s="29"/>
      <c r="F562" s="27"/>
      <c r="G562" s="17"/>
      <c r="H562" s="17"/>
      <c r="I562" s="5">
        <v>408834</v>
      </c>
      <c r="J562" s="5">
        <v>0</v>
      </c>
      <c r="K562" s="18">
        <v>408834</v>
      </c>
      <c r="L562" s="18">
        <v>0</v>
      </c>
      <c r="M562" s="5"/>
      <c r="N562" s="5">
        <v>0</v>
      </c>
      <c r="O562" s="18">
        <v>408834</v>
      </c>
      <c r="P562" s="18">
        <v>0</v>
      </c>
    </row>
    <row r="563" spans="1:16" x14ac:dyDescent="0.2">
      <c r="A563" s="26" t="s">
        <v>821</v>
      </c>
      <c r="B563" s="27"/>
      <c r="C563" s="28" t="s">
        <v>822</v>
      </c>
      <c r="D563" s="29"/>
      <c r="E563" s="29"/>
      <c r="F563" s="27"/>
      <c r="G563" s="17"/>
      <c r="H563" s="17"/>
      <c r="I563" s="5">
        <v>8458343</v>
      </c>
      <c r="J563" s="5">
        <v>0</v>
      </c>
      <c r="K563" s="18">
        <v>8458343</v>
      </c>
      <c r="L563" s="18">
        <v>0</v>
      </c>
      <c r="M563" s="5"/>
      <c r="N563" s="5">
        <v>0</v>
      </c>
      <c r="O563" s="18">
        <v>8458343</v>
      </c>
      <c r="P563" s="18">
        <v>0</v>
      </c>
    </row>
    <row r="564" spans="1:16" x14ac:dyDescent="0.2">
      <c r="A564" s="26" t="s">
        <v>823</v>
      </c>
      <c r="B564" s="27"/>
      <c r="C564" s="28" t="s">
        <v>824</v>
      </c>
      <c r="D564" s="29"/>
      <c r="E564" s="29"/>
      <c r="F564" s="27"/>
      <c r="G564" s="17"/>
      <c r="H564" s="17"/>
      <c r="I564" s="5">
        <v>162536176</v>
      </c>
      <c r="J564" s="5">
        <v>70777820</v>
      </c>
      <c r="K564" s="18">
        <v>91758356</v>
      </c>
      <c r="L564" s="18">
        <v>0</v>
      </c>
      <c r="M564" s="5"/>
      <c r="N564" s="5">
        <v>0</v>
      </c>
      <c r="O564" s="18">
        <v>91758356</v>
      </c>
      <c r="P564" s="18">
        <v>0</v>
      </c>
    </row>
    <row r="565" spans="1:16" x14ac:dyDescent="0.2">
      <c r="A565" s="26" t="s">
        <v>825</v>
      </c>
      <c r="B565" s="27"/>
      <c r="C565" s="28" t="s">
        <v>826</v>
      </c>
      <c r="D565" s="29"/>
      <c r="E565" s="29"/>
      <c r="F565" s="27"/>
      <c r="G565" s="17"/>
      <c r="H565" s="17"/>
      <c r="I565" s="5">
        <v>2490962</v>
      </c>
      <c r="J565" s="5">
        <v>699125</v>
      </c>
      <c r="K565" s="18">
        <v>1791837</v>
      </c>
      <c r="L565" s="18">
        <v>0</v>
      </c>
      <c r="M565" s="5"/>
      <c r="N565" s="5">
        <v>0</v>
      </c>
      <c r="O565" s="18">
        <v>1791837</v>
      </c>
      <c r="P565" s="18">
        <v>0</v>
      </c>
    </row>
    <row r="566" spans="1:16" x14ac:dyDescent="0.2">
      <c r="A566" s="26" t="s">
        <v>827</v>
      </c>
      <c r="B566" s="27"/>
      <c r="C566" s="28" t="s">
        <v>828</v>
      </c>
      <c r="D566" s="29"/>
      <c r="E566" s="29"/>
      <c r="F566" s="27"/>
      <c r="G566" s="17"/>
      <c r="H566" s="17"/>
      <c r="I566" s="5">
        <v>3856266</v>
      </c>
      <c r="J566" s="5">
        <v>0</v>
      </c>
      <c r="K566" s="18">
        <v>3856266</v>
      </c>
      <c r="L566" s="18">
        <v>0</v>
      </c>
      <c r="M566" s="5"/>
      <c r="N566" s="5">
        <v>0</v>
      </c>
      <c r="O566" s="18">
        <v>3856266</v>
      </c>
      <c r="P566" s="18">
        <v>0</v>
      </c>
    </row>
    <row r="567" spans="1:16" x14ac:dyDescent="0.2">
      <c r="A567" s="26" t="s">
        <v>829</v>
      </c>
      <c r="B567" s="27"/>
      <c r="C567" s="28" t="s">
        <v>830</v>
      </c>
      <c r="D567" s="29"/>
      <c r="E567" s="29"/>
      <c r="F567" s="27"/>
      <c r="G567" s="17"/>
      <c r="H567" s="17"/>
      <c r="I567" s="5">
        <v>39550824</v>
      </c>
      <c r="J567" s="5">
        <v>9519996</v>
      </c>
      <c r="K567" s="18">
        <v>30030828</v>
      </c>
      <c r="L567" s="18">
        <v>0</v>
      </c>
      <c r="M567" s="5"/>
      <c r="N567" s="5">
        <v>0</v>
      </c>
      <c r="O567" s="18">
        <v>30030828</v>
      </c>
      <c r="P567" s="18">
        <v>0</v>
      </c>
    </row>
    <row r="568" spans="1:16" x14ac:dyDescent="0.2">
      <c r="A568" s="26" t="s">
        <v>831</v>
      </c>
      <c r="B568" s="27"/>
      <c r="C568" s="28" t="s">
        <v>832</v>
      </c>
      <c r="D568" s="29"/>
      <c r="E568" s="29"/>
      <c r="F568" s="27"/>
      <c r="G568" s="17"/>
      <c r="H568" s="17"/>
      <c r="I568" s="5">
        <v>6338744</v>
      </c>
      <c r="J568" s="5">
        <v>0</v>
      </c>
      <c r="K568" s="18">
        <v>6338744</v>
      </c>
      <c r="L568" s="18">
        <v>0</v>
      </c>
      <c r="M568" s="5"/>
      <c r="N568" s="5">
        <v>0</v>
      </c>
      <c r="O568" s="18">
        <v>6338744</v>
      </c>
      <c r="P568" s="18">
        <v>0</v>
      </c>
    </row>
    <row r="569" spans="1:16" x14ac:dyDescent="0.2">
      <c r="A569" s="26" t="s">
        <v>833</v>
      </c>
      <c r="B569" s="27"/>
      <c r="C569" s="28" t="s">
        <v>834</v>
      </c>
      <c r="D569" s="29"/>
      <c r="E569" s="29"/>
      <c r="F569" s="27"/>
      <c r="G569" s="17"/>
      <c r="H569" s="17"/>
      <c r="I569" s="5">
        <v>5540501</v>
      </c>
      <c r="J569" s="5">
        <v>2779701</v>
      </c>
      <c r="K569" s="18">
        <v>2760800</v>
      </c>
      <c r="L569" s="18">
        <v>0</v>
      </c>
      <c r="M569" s="5"/>
      <c r="N569" s="5">
        <v>0</v>
      </c>
      <c r="O569" s="18">
        <v>2760800</v>
      </c>
      <c r="P569" s="18">
        <v>0</v>
      </c>
    </row>
    <row r="570" spans="1:16" x14ac:dyDescent="0.2">
      <c r="A570" s="26" t="s">
        <v>835</v>
      </c>
      <c r="B570" s="27"/>
      <c r="C570" s="28" t="s">
        <v>836</v>
      </c>
      <c r="D570" s="29"/>
      <c r="E570" s="29"/>
      <c r="F570" s="27"/>
      <c r="G570" s="17"/>
      <c r="H570" s="17"/>
      <c r="I570" s="5">
        <v>865533388</v>
      </c>
      <c r="J570" s="5">
        <v>432488501</v>
      </c>
      <c r="K570" s="18">
        <v>433044887</v>
      </c>
      <c r="L570" s="18">
        <v>0</v>
      </c>
      <c r="M570" s="5"/>
      <c r="N570" s="5">
        <v>0</v>
      </c>
      <c r="O570" s="18">
        <v>433044887</v>
      </c>
      <c r="P570" s="18">
        <v>0</v>
      </c>
    </row>
    <row r="571" spans="1:16" x14ac:dyDescent="0.2">
      <c r="A571" s="26" t="s">
        <v>837</v>
      </c>
      <c r="B571" s="27"/>
      <c r="C571" s="28" t="s">
        <v>838</v>
      </c>
      <c r="D571" s="29"/>
      <c r="E571" s="29"/>
      <c r="F571" s="27"/>
      <c r="G571" s="17"/>
      <c r="H571" s="17"/>
      <c r="I571" s="5">
        <v>56303460</v>
      </c>
      <c r="J571" s="5">
        <v>9380000</v>
      </c>
      <c r="K571" s="18">
        <v>46923460</v>
      </c>
      <c r="L571" s="18">
        <v>0</v>
      </c>
      <c r="M571" s="5"/>
      <c r="N571" s="5">
        <v>0</v>
      </c>
      <c r="O571" s="18">
        <v>46923460</v>
      </c>
      <c r="P571" s="18">
        <v>0</v>
      </c>
    </row>
    <row r="572" spans="1:16" x14ac:dyDescent="0.2">
      <c r="A572" s="26" t="s">
        <v>839</v>
      </c>
      <c r="B572" s="27"/>
      <c r="C572" s="28" t="s">
        <v>840</v>
      </c>
      <c r="D572" s="29"/>
      <c r="E572" s="29"/>
      <c r="F572" s="27"/>
      <c r="G572" s="17"/>
      <c r="H572" s="17"/>
      <c r="I572" s="5">
        <v>60204166</v>
      </c>
      <c r="J572" s="5">
        <v>0</v>
      </c>
      <c r="K572" s="18">
        <v>60204166</v>
      </c>
      <c r="L572" s="18">
        <v>0</v>
      </c>
      <c r="M572" s="5"/>
      <c r="N572" s="5">
        <v>0</v>
      </c>
      <c r="O572" s="18">
        <v>60204166</v>
      </c>
      <c r="P572" s="18">
        <v>0</v>
      </c>
    </row>
    <row r="573" spans="1:16" x14ac:dyDescent="0.2">
      <c r="A573" s="26" t="s">
        <v>841</v>
      </c>
      <c r="B573" s="27"/>
      <c r="C573" s="28" t="s">
        <v>842</v>
      </c>
      <c r="D573" s="29"/>
      <c r="E573" s="29"/>
      <c r="F573" s="27"/>
      <c r="G573" s="17"/>
      <c r="H573" s="17"/>
      <c r="I573" s="5">
        <v>2072980</v>
      </c>
      <c r="J573" s="5">
        <v>0</v>
      </c>
      <c r="K573" s="18">
        <v>2072980</v>
      </c>
      <c r="L573" s="18">
        <v>0</v>
      </c>
      <c r="M573" s="5"/>
      <c r="N573" s="5">
        <v>0</v>
      </c>
      <c r="O573" s="18">
        <v>2072980</v>
      </c>
      <c r="P573" s="18">
        <v>0</v>
      </c>
    </row>
    <row r="574" spans="1:16" x14ac:dyDescent="0.2">
      <c r="A574" s="26" t="s">
        <v>843</v>
      </c>
      <c r="B574" s="27"/>
      <c r="C574" s="28" t="s">
        <v>844</v>
      </c>
      <c r="D574" s="29"/>
      <c r="E574" s="29"/>
      <c r="F574" s="27"/>
      <c r="G574" s="17"/>
      <c r="H574" s="17"/>
      <c r="I574" s="5">
        <v>22237773</v>
      </c>
      <c r="J574" s="5">
        <v>0</v>
      </c>
      <c r="K574" s="18">
        <v>22237773</v>
      </c>
      <c r="L574" s="18">
        <v>0</v>
      </c>
      <c r="M574" s="5"/>
      <c r="N574" s="5">
        <v>0</v>
      </c>
      <c r="O574" s="18">
        <v>22237773</v>
      </c>
      <c r="P574" s="18">
        <v>0</v>
      </c>
    </row>
    <row r="575" spans="1:16" x14ac:dyDescent="0.2">
      <c r="A575" s="26" t="s">
        <v>845</v>
      </c>
      <c r="B575" s="27"/>
      <c r="C575" s="28" t="s">
        <v>846</v>
      </c>
      <c r="D575" s="29"/>
      <c r="E575" s="29"/>
      <c r="F575" s="27"/>
      <c r="G575" s="17"/>
      <c r="H575" s="17"/>
      <c r="I575" s="5">
        <v>426074820</v>
      </c>
      <c r="J575" s="5">
        <v>159923912</v>
      </c>
      <c r="K575" s="18">
        <v>266150908</v>
      </c>
      <c r="L575" s="18">
        <v>0</v>
      </c>
      <c r="M575" s="5"/>
      <c r="N575" s="5">
        <v>0</v>
      </c>
      <c r="O575" s="18">
        <v>266150908</v>
      </c>
      <c r="P575" s="18">
        <v>0</v>
      </c>
    </row>
    <row r="576" spans="1:16" x14ac:dyDescent="0.2">
      <c r="A576" s="26" t="s">
        <v>847</v>
      </c>
      <c r="B576" s="27"/>
      <c r="C576" s="28" t="s">
        <v>848</v>
      </c>
      <c r="D576" s="29"/>
      <c r="E576" s="29"/>
      <c r="F576" s="27"/>
      <c r="G576" s="17"/>
      <c r="H576" s="17"/>
      <c r="I576" s="5">
        <v>47397962</v>
      </c>
      <c r="J576" s="5">
        <v>23698981</v>
      </c>
      <c r="K576" s="18">
        <v>23698981</v>
      </c>
      <c r="L576" s="18">
        <v>0</v>
      </c>
      <c r="M576" s="5"/>
      <c r="N576" s="5">
        <v>0</v>
      </c>
      <c r="O576" s="18">
        <v>23698981</v>
      </c>
      <c r="P576" s="18">
        <v>0</v>
      </c>
    </row>
    <row r="577" spans="1:16" x14ac:dyDescent="0.2">
      <c r="A577" s="26" t="s">
        <v>849</v>
      </c>
      <c r="B577" s="27"/>
      <c r="C577" s="28" t="s">
        <v>850</v>
      </c>
      <c r="D577" s="29"/>
      <c r="E577" s="29"/>
      <c r="F577" s="27"/>
      <c r="G577" s="17"/>
      <c r="H577" s="17"/>
      <c r="I577" s="5">
        <v>10200000</v>
      </c>
      <c r="J577" s="5">
        <v>0</v>
      </c>
      <c r="K577" s="18">
        <v>10200000</v>
      </c>
      <c r="L577" s="18">
        <v>0</v>
      </c>
      <c r="M577" s="5"/>
      <c r="N577" s="5">
        <v>0</v>
      </c>
      <c r="O577" s="18">
        <v>10200000</v>
      </c>
      <c r="P577" s="18">
        <v>0</v>
      </c>
    </row>
    <row r="578" spans="1:16" x14ac:dyDescent="0.2">
      <c r="A578" s="26" t="s">
        <v>851</v>
      </c>
      <c r="B578" s="27"/>
      <c r="C578" s="28" t="s">
        <v>852</v>
      </c>
      <c r="D578" s="29"/>
      <c r="E578" s="29"/>
      <c r="F578" s="27"/>
      <c r="G578" s="17"/>
      <c r="H578" s="17"/>
      <c r="I578" s="5">
        <v>95200000</v>
      </c>
      <c r="J578" s="5">
        <v>46336667</v>
      </c>
      <c r="K578" s="18">
        <v>48863333</v>
      </c>
      <c r="L578" s="18">
        <v>0</v>
      </c>
      <c r="M578" s="5"/>
      <c r="N578" s="5">
        <v>0</v>
      </c>
      <c r="O578" s="18">
        <v>48863333</v>
      </c>
      <c r="P578" s="18">
        <v>0</v>
      </c>
    </row>
    <row r="579" spans="1:16" x14ac:dyDescent="0.2">
      <c r="A579" s="26" t="s">
        <v>853</v>
      </c>
      <c r="B579" s="27"/>
      <c r="C579" s="28" t="s">
        <v>854</v>
      </c>
      <c r="D579" s="29"/>
      <c r="E579" s="29"/>
      <c r="F579" s="27"/>
      <c r="G579" s="17"/>
      <c r="H579" s="17"/>
      <c r="I579" s="5">
        <v>417706638</v>
      </c>
      <c r="J579" s="5">
        <v>206039315</v>
      </c>
      <c r="K579" s="18">
        <v>211667323</v>
      </c>
      <c r="L579" s="18">
        <v>0</v>
      </c>
      <c r="M579" s="5"/>
      <c r="N579" s="5">
        <v>0</v>
      </c>
      <c r="O579" s="18">
        <v>211667323</v>
      </c>
      <c r="P579" s="18">
        <v>0</v>
      </c>
    </row>
    <row r="580" spans="1:16" x14ac:dyDescent="0.2">
      <c r="A580" s="26" t="s">
        <v>855</v>
      </c>
      <c r="B580" s="27"/>
      <c r="C580" s="28" t="s">
        <v>856</v>
      </c>
      <c r="D580" s="29"/>
      <c r="E580" s="29"/>
      <c r="F580" s="27"/>
      <c r="G580" s="17"/>
      <c r="H580" s="17"/>
      <c r="I580" s="5">
        <v>6143376</v>
      </c>
      <c r="J580" s="5">
        <v>0</v>
      </c>
      <c r="K580" s="18">
        <v>6143376</v>
      </c>
      <c r="L580" s="18">
        <v>0</v>
      </c>
      <c r="M580" s="5"/>
      <c r="N580" s="5">
        <v>0</v>
      </c>
      <c r="O580" s="18">
        <v>6143376</v>
      </c>
      <c r="P580" s="18">
        <v>0</v>
      </c>
    </row>
    <row r="581" spans="1:16" x14ac:dyDescent="0.2">
      <c r="A581" s="26" t="s">
        <v>857</v>
      </c>
      <c r="B581" s="27"/>
      <c r="C581" s="28" t="s">
        <v>858</v>
      </c>
      <c r="D581" s="29"/>
      <c r="E581" s="29"/>
      <c r="F581" s="27"/>
      <c r="G581" s="17"/>
      <c r="H581" s="17"/>
      <c r="I581" s="5">
        <v>24534442</v>
      </c>
      <c r="J581" s="5">
        <v>3</v>
      </c>
      <c r="K581" s="18">
        <v>24534439</v>
      </c>
      <c r="L581" s="18">
        <v>0</v>
      </c>
      <c r="M581" s="5"/>
      <c r="N581" s="5">
        <v>0</v>
      </c>
      <c r="O581" s="18">
        <v>24534439</v>
      </c>
      <c r="P581" s="18">
        <v>0</v>
      </c>
    </row>
    <row r="582" spans="1:16" x14ac:dyDescent="0.2">
      <c r="A582" s="26" t="s">
        <v>859</v>
      </c>
      <c r="B582" s="27"/>
      <c r="C582" s="28" t="s">
        <v>860</v>
      </c>
      <c r="D582" s="29"/>
      <c r="E582" s="29"/>
      <c r="F582" s="27"/>
      <c r="G582" s="17"/>
      <c r="H582" s="17"/>
      <c r="I582" s="5">
        <v>1896586</v>
      </c>
      <c r="J582" s="5">
        <v>2</v>
      </c>
      <c r="K582" s="18">
        <v>1896584</v>
      </c>
      <c r="L582" s="18">
        <v>0</v>
      </c>
      <c r="M582" s="5"/>
      <c r="N582" s="5">
        <v>0</v>
      </c>
      <c r="O582" s="18">
        <v>1896584</v>
      </c>
      <c r="P582" s="18">
        <v>0</v>
      </c>
    </row>
    <row r="583" spans="1:16" x14ac:dyDescent="0.2">
      <c r="A583" s="26" t="s">
        <v>861</v>
      </c>
      <c r="B583" s="27"/>
      <c r="C583" s="28" t="s">
        <v>862</v>
      </c>
      <c r="D583" s="29"/>
      <c r="E583" s="29"/>
      <c r="F583" s="27"/>
      <c r="G583" s="17"/>
      <c r="H583" s="17"/>
      <c r="I583" s="5">
        <v>150982092</v>
      </c>
      <c r="J583" s="5">
        <v>56002322</v>
      </c>
      <c r="K583" s="18">
        <v>94979770</v>
      </c>
      <c r="L583" s="18">
        <v>0</v>
      </c>
      <c r="M583" s="5"/>
      <c r="N583" s="5">
        <v>0</v>
      </c>
      <c r="O583" s="18">
        <v>94979770</v>
      </c>
      <c r="P583" s="18">
        <v>0</v>
      </c>
    </row>
    <row r="584" spans="1:16" x14ac:dyDescent="0.2">
      <c r="A584" s="26" t="s">
        <v>863</v>
      </c>
      <c r="B584" s="27"/>
      <c r="C584" s="28" t="s">
        <v>864</v>
      </c>
      <c r="D584" s="29"/>
      <c r="E584" s="29"/>
      <c r="F584" s="27"/>
      <c r="G584" s="17"/>
      <c r="H584" s="17"/>
      <c r="I584" s="5">
        <v>37651667</v>
      </c>
      <c r="J584" s="5">
        <v>0</v>
      </c>
      <c r="K584" s="18">
        <v>37651667</v>
      </c>
      <c r="L584" s="18">
        <v>0</v>
      </c>
      <c r="M584" s="5"/>
      <c r="N584" s="5">
        <v>0</v>
      </c>
      <c r="O584" s="18">
        <v>37651667</v>
      </c>
      <c r="P584" s="18">
        <v>0</v>
      </c>
    </row>
    <row r="585" spans="1:16" x14ac:dyDescent="0.2">
      <c r="A585" s="26" t="s">
        <v>865</v>
      </c>
      <c r="B585" s="27"/>
      <c r="C585" s="28" t="s">
        <v>866</v>
      </c>
      <c r="D585" s="29"/>
      <c r="E585" s="29"/>
      <c r="F585" s="27"/>
      <c r="G585" s="17"/>
      <c r="H585" s="17"/>
      <c r="I585" s="5">
        <v>189729747</v>
      </c>
      <c r="J585" s="5">
        <v>64714533</v>
      </c>
      <c r="K585" s="18">
        <v>125015214</v>
      </c>
      <c r="L585" s="18">
        <v>0</v>
      </c>
      <c r="M585" s="5"/>
      <c r="N585" s="5">
        <v>0</v>
      </c>
      <c r="O585" s="18">
        <v>125015214</v>
      </c>
      <c r="P585" s="18">
        <v>0</v>
      </c>
    </row>
    <row r="586" spans="1:16" x14ac:dyDescent="0.2">
      <c r="A586" s="26" t="s">
        <v>867</v>
      </c>
      <c r="B586" s="27"/>
      <c r="C586" s="28" t="s">
        <v>868</v>
      </c>
      <c r="D586" s="29"/>
      <c r="E586" s="29"/>
      <c r="F586" s="27"/>
      <c r="G586" s="17"/>
      <c r="H586" s="17"/>
      <c r="I586" s="5">
        <v>40064399</v>
      </c>
      <c r="J586" s="5">
        <v>149596</v>
      </c>
      <c r="K586" s="18">
        <v>39914803</v>
      </c>
      <c r="L586" s="18">
        <v>0</v>
      </c>
      <c r="M586" s="5"/>
      <c r="N586" s="5">
        <v>0</v>
      </c>
      <c r="O586" s="18">
        <v>39914803</v>
      </c>
      <c r="P586" s="18">
        <v>0</v>
      </c>
    </row>
    <row r="587" spans="1:16" x14ac:dyDescent="0.2">
      <c r="A587" s="26" t="s">
        <v>869</v>
      </c>
      <c r="B587" s="27"/>
      <c r="C587" s="28" t="s">
        <v>870</v>
      </c>
      <c r="D587" s="29"/>
      <c r="E587" s="29"/>
      <c r="F587" s="27"/>
      <c r="G587" s="17"/>
      <c r="H587" s="17"/>
      <c r="I587" s="5">
        <v>21562936</v>
      </c>
      <c r="J587" s="5">
        <v>0</v>
      </c>
      <c r="K587" s="18">
        <v>21562936</v>
      </c>
      <c r="L587" s="18">
        <v>0</v>
      </c>
      <c r="M587" s="5"/>
      <c r="N587" s="5">
        <v>0</v>
      </c>
      <c r="O587" s="18">
        <v>21562936</v>
      </c>
      <c r="P587" s="18">
        <v>0</v>
      </c>
    </row>
    <row r="588" spans="1:16" x14ac:dyDescent="0.2">
      <c r="A588" s="26" t="s">
        <v>871</v>
      </c>
      <c r="B588" s="27"/>
      <c r="C588" s="28" t="s">
        <v>872</v>
      </c>
      <c r="D588" s="29"/>
      <c r="E588" s="29"/>
      <c r="F588" s="27"/>
      <c r="G588" s="17"/>
      <c r="H588" s="17"/>
      <c r="I588" s="5">
        <v>212849</v>
      </c>
      <c r="J588" s="5">
        <v>0</v>
      </c>
      <c r="K588" s="18">
        <v>212849</v>
      </c>
      <c r="L588" s="18">
        <v>0</v>
      </c>
      <c r="M588" s="5"/>
      <c r="N588" s="5">
        <v>0</v>
      </c>
      <c r="O588" s="18">
        <v>212849</v>
      </c>
      <c r="P588" s="18">
        <v>0</v>
      </c>
    </row>
    <row r="589" spans="1:16" x14ac:dyDescent="0.2">
      <c r="A589" s="26" t="s">
        <v>873</v>
      </c>
      <c r="B589" s="27"/>
      <c r="C589" s="28" t="s">
        <v>874</v>
      </c>
      <c r="D589" s="29"/>
      <c r="E589" s="29"/>
      <c r="F589" s="27"/>
      <c r="G589" s="17"/>
      <c r="H589" s="17"/>
      <c r="I589" s="5">
        <v>59506725</v>
      </c>
      <c r="J589" s="5">
        <v>0</v>
      </c>
      <c r="K589" s="18">
        <v>59506725</v>
      </c>
      <c r="L589" s="18">
        <v>0</v>
      </c>
      <c r="M589" s="5"/>
      <c r="N589" s="5">
        <v>0</v>
      </c>
      <c r="O589" s="18">
        <v>59506725</v>
      </c>
      <c r="P589" s="18">
        <v>0</v>
      </c>
    </row>
    <row r="590" spans="1:16" x14ac:dyDescent="0.2">
      <c r="A590" s="26" t="s">
        <v>875</v>
      </c>
      <c r="B590" s="27"/>
      <c r="C590" s="28" t="s">
        <v>876</v>
      </c>
      <c r="D590" s="29"/>
      <c r="E590" s="29"/>
      <c r="F590" s="27"/>
      <c r="G590" s="17"/>
      <c r="H590" s="17"/>
      <c r="I590" s="5">
        <v>3011684</v>
      </c>
      <c r="J590" s="5">
        <v>0</v>
      </c>
      <c r="K590" s="18">
        <v>3011684</v>
      </c>
      <c r="L590" s="18">
        <v>0</v>
      </c>
      <c r="M590" s="5"/>
      <c r="N590" s="5">
        <v>0</v>
      </c>
      <c r="O590" s="18">
        <v>3011684</v>
      </c>
      <c r="P590" s="18">
        <v>0</v>
      </c>
    </row>
    <row r="591" spans="1:16" x14ac:dyDescent="0.2">
      <c r="A591" s="26" t="s">
        <v>877</v>
      </c>
      <c r="B591" s="27"/>
      <c r="C591" s="28" t="s">
        <v>878</v>
      </c>
      <c r="D591" s="29"/>
      <c r="E591" s="29"/>
      <c r="F591" s="27"/>
      <c r="G591" s="17"/>
      <c r="H591" s="17"/>
      <c r="I591" s="5">
        <v>1589389</v>
      </c>
      <c r="J591" s="5">
        <v>0</v>
      </c>
      <c r="K591" s="18">
        <v>1589389</v>
      </c>
      <c r="L591" s="18">
        <v>0</v>
      </c>
      <c r="M591" s="5"/>
      <c r="N591" s="5">
        <v>0</v>
      </c>
      <c r="O591" s="18">
        <v>1589389</v>
      </c>
      <c r="P591" s="18">
        <v>0</v>
      </c>
    </row>
    <row r="592" spans="1:16" x14ac:dyDescent="0.2">
      <c r="A592" s="26" t="s">
        <v>879</v>
      </c>
      <c r="B592" s="27"/>
      <c r="C592" s="28" t="s">
        <v>880</v>
      </c>
      <c r="D592" s="29"/>
      <c r="E592" s="29"/>
      <c r="F592" s="27"/>
      <c r="G592" s="17"/>
      <c r="H592" s="17"/>
      <c r="I592" s="5">
        <v>105225052</v>
      </c>
      <c r="J592" s="5">
        <v>0</v>
      </c>
      <c r="K592" s="18">
        <v>105225052</v>
      </c>
      <c r="L592" s="18">
        <v>0</v>
      </c>
      <c r="M592" s="5"/>
      <c r="N592" s="5">
        <v>0</v>
      </c>
      <c r="O592" s="18">
        <v>105225052</v>
      </c>
      <c r="P592" s="18">
        <v>0</v>
      </c>
    </row>
    <row r="593" spans="1:16" x14ac:dyDescent="0.2">
      <c r="A593" s="26" t="s">
        <v>881</v>
      </c>
      <c r="B593" s="27"/>
      <c r="C593" s="28" t="s">
        <v>882</v>
      </c>
      <c r="D593" s="29"/>
      <c r="E593" s="29"/>
      <c r="F593" s="27"/>
      <c r="G593" s="17"/>
      <c r="H593" s="17"/>
      <c r="I593" s="5">
        <v>2117160</v>
      </c>
      <c r="J593" s="5">
        <v>0</v>
      </c>
      <c r="K593" s="18">
        <v>2117160</v>
      </c>
      <c r="L593" s="18">
        <v>0</v>
      </c>
      <c r="M593" s="5"/>
      <c r="N593" s="5">
        <v>0</v>
      </c>
      <c r="O593" s="18">
        <v>2117160</v>
      </c>
      <c r="P593" s="18">
        <v>0</v>
      </c>
    </row>
    <row r="594" spans="1:16" x14ac:dyDescent="0.2">
      <c r="A594" s="26" t="s">
        <v>883</v>
      </c>
      <c r="B594" s="27"/>
      <c r="C594" s="28" t="s">
        <v>884</v>
      </c>
      <c r="D594" s="29"/>
      <c r="E594" s="29"/>
      <c r="F594" s="27"/>
      <c r="G594" s="17"/>
      <c r="H594" s="17"/>
      <c r="I594" s="5">
        <v>38019</v>
      </c>
      <c r="J594" s="5">
        <v>0</v>
      </c>
      <c r="K594" s="18">
        <v>38019</v>
      </c>
      <c r="L594" s="18">
        <v>0</v>
      </c>
      <c r="M594" s="5"/>
      <c r="N594" s="5">
        <v>0</v>
      </c>
      <c r="O594" s="18">
        <v>38019</v>
      </c>
      <c r="P594" s="18">
        <v>0</v>
      </c>
    </row>
    <row r="595" spans="1:16" x14ac:dyDescent="0.2">
      <c r="A595" s="26" t="s">
        <v>885</v>
      </c>
      <c r="B595" s="27"/>
      <c r="C595" s="28" t="s">
        <v>886</v>
      </c>
      <c r="D595" s="29"/>
      <c r="E595" s="29"/>
      <c r="F595" s="27"/>
      <c r="G595" s="17"/>
      <c r="H595" s="17"/>
      <c r="I595" s="5">
        <v>153609960</v>
      </c>
      <c r="J595" s="5">
        <v>76804980</v>
      </c>
      <c r="K595" s="18">
        <v>76804980</v>
      </c>
      <c r="L595" s="18">
        <v>0</v>
      </c>
      <c r="M595" s="5"/>
      <c r="N595" s="5">
        <v>0</v>
      </c>
      <c r="O595" s="18">
        <v>76804980</v>
      </c>
      <c r="P595" s="18">
        <v>0</v>
      </c>
    </row>
    <row r="596" spans="1:16" x14ac:dyDescent="0.2">
      <c r="A596" s="26" t="s">
        <v>887</v>
      </c>
      <c r="B596" s="27"/>
      <c r="C596" s="28" t="s">
        <v>888</v>
      </c>
      <c r="D596" s="29"/>
      <c r="E596" s="29"/>
      <c r="F596" s="27"/>
      <c r="G596" s="17"/>
      <c r="H596" s="17"/>
      <c r="I596" s="5">
        <v>156714171</v>
      </c>
      <c r="J596" s="5">
        <v>81509165</v>
      </c>
      <c r="K596" s="18">
        <v>75205006</v>
      </c>
      <c r="L596" s="18">
        <v>0</v>
      </c>
      <c r="M596" s="5"/>
      <c r="N596" s="5">
        <v>0</v>
      </c>
      <c r="O596" s="18">
        <v>75205006</v>
      </c>
      <c r="P596" s="18">
        <v>0</v>
      </c>
    </row>
    <row r="597" spans="1:16" x14ac:dyDescent="0.2">
      <c r="A597" s="26" t="s">
        <v>889</v>
      </c>
      <c r="B597" s="27"/>
      <c r="C597" s="28" t="s">
        <v>890</v>
      </c>
      <c r="D597" s="29"/>
      <c r="E597" s="29"/>
      <c r="F597" s="27"/>
      <c r="G597" s="17"/>
      <c r="H597" s="17"/>
      <c r="I597" s="5">
        <v>427562562</v>
      </c>
      <c r="J597" s="5">
        <v>205844855</v>
      </c>
      <c r="K597" s="18">
        <v>221717707</v>
      </c>
      <c r="L597" s="18">
        <v>0</v>
      </c>
      <c r="M597" s="5"/>
      <c r="N597" s="5">
        <v>0</v>
      </c>
      <c r="O597" s="18">
        <v>221717707</v>
      </c>
      <c r="P597" s="18">
        <v>0</v>
      </c>
    </row>
    <row r="598" spans="1:16" x14ac:dyDescent="0.2">
      <c r="A598" s="26" t="s">
        <v>891</v>
      </c>
      <c r="B598" s="27"/>
      <c r="C598" s="28" t="s">
        <v>892</v>
      </c>
      <c r="D598" s="29"/>
      <c r="E598" s="29"/>
      <c r="F598" s="27"/>
      <c r="G598" s="17"/>
      <c r="H598" s="17"/>
      <c r="I598" s="5">
        <v>0</v>
      </c>
      <c r="J598" s="5">
        <v>11553829</v>
      </c>
      <c r="K598" s="18">
        <v>0</v>
      </c>
      <c r="L598" s="18">
        <v>11553829</v>
      </c>
      <c r="M598" s="5"/>
      <c r="N598" s="5">
        <v>0</v>
      </c>
      <c r="O598" s="18">
        <v>0</v>
      </c>
      <c r="P598" s="18">
        <v>11553829</v>
      </c>
    </row>
    <row r="599" spans="1:16" x14ac:dyDescent="0.2">
      <c r="A599" s="26" t="s">
        <v>893</v>
      </c>
      <c r="B599" s="27"/>
      <c r="C599" s="28" t="s">
        <v>894</v>
      </c>
      <c r="D599" s="29"/>
      <c r="E599" s="29"/>
      <c r="F599" s="27"/>
      <c r="G599" s="17"/>
      <c r="H599" s="17"/>
      <c r="I599" s="5">
        <v>55352255</v>
      </c>
      <c r="J599" s="5">
        <v>19749597</v>
      </c>
      <c r="K599" s="18">
        <v>35602658</v>
      </c>
      <c r="L599" s="18">
        <v>0</v>
      </c>
      <c r="M599" s="5"/>
      <c r="N599" s="5">
        <v>0</v>
      </c>
      <c r="O599" s="18">
        <v>35602658</v>
      </c>
      <c r="P599" s="18">
        <v>0</v>
      </c>
    </row>
    <row r="600" spans="1:16" x14ac:dyDescent="0.2">
      <c r="A600" s="26" t="s">
        <v>895</v>
      </c>
      <c r="B600" s="27"/>
      <c r="C600" s="28" t="s">
        <v>896</v>
      </c>
      <c r="D600" s="29"/>
      <c r="E600" s="29"/>
      <c r="F600" s="27"/>
      <c r="G600" s="17"/>
      <c r="H600" s="17"/>
      <c r="I600" s="5">
        <v>1371806</v>
      </c>
      <c r="J600" s="5">
        <v>0</v>
      </c>
      <c r="K600" s="18">
        <v>1371806</v>
      </c>
      <c r="L600" s="18">
        <v>0</v>
      </c>
      <c r="M600" s="5"/>
      <c r="N600" s="5">
        <v>0</v>
      </c>
      <c r="O600" s="18">
        <v>1371806</v>
      </c>
      <c r="P600" s="18">
        <v>0</v>
      </c>
    </row>
    <row r="601" spans="1:16" x14ac:dyDescent="0.2">
      <c r="A601" s="26" t="s">
        <v>897</v>
      </c>
      <c r="B601" s="27"/>
      <c r="C601" s="28" t="s">
        <v>898</v>
      </c>
      <c r="D601" s="29"/>
      <c r="E601" s="29"/>
      <c r="F601" s="27"/>
      <c r="G601" s="17"/>
      <c r="H601" s="17"/>
      <c r="I601" s="5">
        <v>10182963</v>
      </c>
      <c r="J601" s="5">
        <v>0</v>
      </c>
      <c r="K601" s="18">
        <v>10182963</v>
      </c>
      <c r="L601" s="18">
        <v>0</v>
      </c>
      <c r="M601" s="5"/>
      <c r="N601" s="5">
        <v>0</v>
      </c>
      <c r="O601" s="18">
        <v>10182963</v>
      </c>
      <c r="P601" s="18">
        <v>0</v>
      </c>
    </row>
    <row r="602" spans="1:16" x14ac:dyDescent="0.2">
      <c r="A602" s="26" t="s">
        <v>899</v>
      </c>
      <c r="B602" s="27"/>
      <c r="C602" s="28" t="s">
        <v>900</v>
      </c>
      <c r="D602" s="29"/>
      <c r="E602" s="29"/>
      <c r="F602" s="27"/>
      <c r="G602" s="17"/>
      <c r="H602" s="17"/>
      <c r="I602" s="5">
        <v>4176755</v>
      </c>
      <c r="J602" s="5">
        <v>0</v>
      </c>
      <c r="K602" s="18">
        <v>4176755</v>
      </c>
      <c r="L602" s="18">
        <v>0</v>
      </c>
      <c r="M602" s="5"/>
      <c r="N602" s="5">
        <v>0</v>
      </c>
      <c r="O602" s="18">
        <v>4176755</v>
      </c>
      <c r="P602" s="18">
        <v>0</v>
      </c>
    </row>
    <row r="603" spans="1:16" x14ac:dyDescent="0.2">
      <c r="A603" s="26" t="s">
        <v>901</v>
      </c>
      <c r="B603" s="27"/>
      <c r="C603" s="28" t="s">
        <v>902</v>
      </c>
      <c r="D603" s="29"/>
      <c r="E603" s="29"/>
      <c r="F603" s="27"/>
      <c r="G603" s="17"/>
      <c r="H603" s="17"/>
      <c r="I603" s="5">
        <v>16947925</v>
      </c>
      <c r="J603" s="5">
        <v>0</v>
      </c>
      <c r="K603" s="18">
        <v>16947925</v>
      </c>
      <c r="L603" s="18">
        <v>0</v>
      </c>
      <c r="M603" s="5"/>
      <c r="N603" s="5">
        <v>0</v>
      </c>
      <c r="O603" s="18">
        <v>16947925</v>
      </c>
      <c r="P603" s="18">
        <v>0</v>
      </c>
    </row>
    <row r="604" spans="1:16" x14ac:dyDescent="0.2">
      <c r="A604" s="26" t="s">
        <v>903</v>
      </c>
      <c r="B604" s="27"/>
      <c r="C604" s="28" t="s">
        <v>904</v>
      </c>
      <c r="D604" s="29"/>
      <c r="E604" s="29"/>
      <c r="F604" s="27"/>
      <c r="G604" s="17"/>
      <c r="H604" s="17"/>
      <c r="I604" s="5">
        <v>1590934</v>
      </c>
      <c r="J604" s="5">
        <v>0</v>
      </c>
      <c r="K604" s="18">
        <v>1590934</v>
      </c>
      <c r="L604" s="18">
        <v>0</v>
      </c>
      <c r="M604" s="5"/>
      <c r="N604" s="5">
        <v>0</v>
      </c>
      <c r="O604" s="18">
        <v>1590934</v>
      </c>
      <c r="P604" s="18">
        <v>0</v>
      </c>
    </row>
    <row r="605" spans="1:16" x14ac:dyDescent="0.2">
      <c r="A605" s="26" t="s">
        <v>905</v>
      </c>
      <c r="B605" s="27"/>
      <c r="C605" s="28" t="s">
        <v>906</v>
      </c>
      <c r="D605" s="29"/>
      <c r="E605" s="29"/>
      <c r="F605" s="27"/>
      <c r="G605" s="17"/>
      <c r="H605" s="17"/>
      <c r="I605" s="5">
        <v>216646518</v>
      </c>
      <c r="J605" s="5">
        <v>280090</v>
      </c>
      <c r="K605" s="18">
        <v>216366428</v>
      </c>
      <c r="L605" s="18">
        <v>0</v>
      </c>
      <c r="M605" s="5"/>
      <c r="N605" s="5">
        <v>0</v>
      </c>
      <c r="O605" s="18">
        <v>216366428</v>
      </c>
      <c r="P605" s="18">
        <v>0</v>
      </c>
    </row>
    <row r="606" spans="1:16" x14ac:dyDescent="0.2">
      <c r="A606" s="26" t="s">
        <v>907</v>
      </c>
      <c r="B606" s="27"/>
      <c r="C606" s="28" t="s">
        <v>908</v>
      </c>
      <c r="D606" s="29"/>
      <c r="E606" s="29"/>
      <c r="F606" s="27"/>
      <c r="G606" s="17"/>
      <c r="H606" s="17"/>
      <c r="I606" s="5">
        <v>450000</v>
      </c>
      <c r="J606" s="5">
        <v>0</v>
      </c>
      <c r="K606" s="18">
        <v>450000</v>
      </c>
      <c r="L606" s="18">
        <v>0</v>
      </c>
      <c r="M606" s="5"/>
      <c r="N606" s="5">
        <v>0</v>
      </c>
      <c r="O606" s="18">
        <v>450000</v>
      </c>
      <c r="P606" s="18">
        <v>0</v>
      </c>
    </row>
    <row r="607" spans="1:16" x14ac:dyDescent="0.2">
      <c r="A607" s="26" t="s">
        <v>909</v>
      </c>
      <c r="B607" s="27"/>
      <c r="C607" s="28" t="s">
        <v>910</v>
      </c>
      <c r="D607" s="29"/>
      <c r="E607" s="29"/>
      <c r="F607" s="27"/>
      <c r="G607" s="17"/>
      <c r="H607" s="17"/>
      <c r="I607" s="5">
        <v>40655246</v>
      </c>
      <c r="J607" s="5">
        <v>0</v>
      </c>
      <c r="K607" s="18">
        <v>40655246</v>
      </c>
      <c r="L607" s="18">
        <v>0</v>
      </c>
      <c r="M607" s="5"/>
      <c r="N607" s="5">
        <v>0</v>
      </c>
      <c r="O607" s="18">
        <v>40655246</v>
      </c>
      <c r="P607" s="18">
        <v>0</v>
      </c>
    </row>
    <row r="608" spans="1:16" x14ac:dyDescent="0.2">
      <c r="A608" s="26" t="s">
        <v>911</v>
      </c>
      <c r="B608" s="27"/>
      <c r="C608" s="28" t="s">
        <v>912</v>
      </c>
      <c r="D608" s="29"/>
      <c r="E608" s="29"/>
      <c r="F608" s="27"/>
      <c r="G608" s="17"/>
      <c r="H608" s="17"/>
      <c r="I608" s="5">
        <v>46079705</v>
      </c>
      <c r="J608" s="5">
        <v>4143184</v>
      </c>
      <c r="K608" s="18">
        <v>41936521</v>
      </c>
      <c r="L608" s="18">
        <v>0</v>
      </c>
      <c r="M608" s="5"/>
      <c r="N608" s="5">
        <v>0</v>
      </c>
      <c r="O608" s="18">
        <v>41936521</v>
      </c>
      <c r="P608" s="18">
        <v>0</v>
      </c>
    </row>
    <row r="609" spans="1:16" x14ac:dyDescent="0.2">
      <c r="A609" s="26" t="s">
        <v>913</v>
      </c>
      <c r="B609" s="27"/>
      <c r="C609" s="28" t="s">
        <v>914</v>
      </c>
      <c r="D609" s="29"/>
      <c r="E609" s="29"/>
      <c r="F609" s="27"/>
      <c r="G609" s="17"/>
      <c r="H609" s="17"/>
      <c r="I609" s="5">
        <v>230964575</v>
      </c>
      <c r="J609" s="5">
        <v>2332940</v>
      </c>
      <c r="K609" s="18">
        <v>228631635</v>
      </c>
      <c r="L609" s="18">
        <v>0</v>
      </c>
      <c r="M609" s="5"/>
      <c r="N609" s="5">
        <v>0</v>
      </c>
      <c r="O609" s="18">
        <v>228631635</v>
      </c>
      <c r="P609" s="18">
        <v>0</v>
      </c>
    </row>
    <row r="610" spans="1:16" x14ac:dyDescent="0.2">
      <c r="A610" s="26" t="s">
        <v>915</v>
      </c>
      <c r="B610" s="27"/>
      <c r="C610" s="28" t="s">
        <v>916</v>
      </c>
      <c r="D610" s="29"/>
      <c r="E610" s="29"/>
      <c r="F610" s="27"/>
      <c r="G610" s="17"/>
      <c r="H610" s="17"/>
      <c r="I610" s="5">
        <v>38914001</v>
      </c>
      <c r="J610" s="5">
        <v>0</v>
      </c>
      <c r="K610" s="18">
        <v>38914001</v>
      </c>
      <c r="L610" s="18">
        <v>0</v>
      </c>
      <c r="M610" s="5"/>
      <c r="N610" s="5">
        <v>0</v>
      </c>
      <c r="O610" s="18">
        <v>38914001</v>
      </c>
      <c r="P610" s="18">
        <v>0</v>
      </c>
    </row>
    <row r="611" spans="1:16" x14ac:dyDescent="0.2">
      <c r="A611" s="26" t="s">
        <v>917</v>
      </c>
      <c r="B611" s="27"/>
      <c r="C611" s="28" t="s">
        <v>918</v>
      </c>
      <c r="D611" s="29"/>
      <c r="E611" s="29"/>
      <c r="F611" s="27"/>
      <c r="G611" s="17"/>
      <c r="H611" s="17"/>
      <c r="I611" s="5">
        <v>2572224</v>
      </c>
      <c r="J611" s="5">
        <v>0</v>
      </c>
      <c r="K611" s="18">
        <v>2572224</v>
      </c>
      <c r="L611" s="18">
        <v>0</v>
      </c>
      <c r="M611" s="5"/>
      <c r="N611" s="5">
        <v>0</v>
      </c>
      <c r="O611" s="18">
        <v>2572224</v>
      </c>
      <c r="P611" s="18">
        <v>0</v>
      </c>
    </row>
    <row r="612" spans="1:16" x14ac:dyDescent="0.2">
      <c r="A612" s="30" t="s">
        <v>1322</v>
      </c>
      <c r="B612" s="31"/>
      <c r="C612" s="28" t="s">
        <v>218</v>
      </c>
      <c r="D612" s="29"/>
      <c r="E612" s="29"/>
      <c r="F612" s="27"/>
      <c r="G612" s="17"/>
      <c r="H612" s="17"/>
      <c r="I612" s="5">
        <v>640003</v>
      </c>
      <c r="J612" s="5">
        <v>0</v>
      </c>
      <c r="K612" s="18">
        <v>640003</v>
      </c>
      <c r="L612" s="18">
        <v>0</v>
      </c>
      <c r="M612" s="5"/>
      <c r="N612" s="5"/>
      <c r="O612" s="18">
        <v>640003</v>
      </c>
      <c r="P612" s="18">
        <v>0</v>
      </c>
    </row>
    <row r="613" spans="1:16" x14ac:dyDescent="0.2">
      <c r="A613" s="26" t="s">
        <v>919</v>
      </c>
      <c r="B613" s="27"/>
      <c r="C613" s="28" t="s">
        <v>920</v>
      </c>
      <c r="D613" s="29"/>
      <c r="E613" s="29"/>
      <c r="F613" s="27"/>
      <c r="G613" s="17"/>
      <c r="H613" s="17"/>
      <c r="I613" s="5">
        <v>69258502</v>
      </c>
      <c r="J613" s="5">
        <v>0</v>
      </c>
      <c r="K613" s="18">
        <v>69258502</v>
      </c>
      <c r="L613" s="18">
        <v>0</v>
      </c>
      <c r="M613" s="5"/>
      <c r="N613" s="5">
        <v>0</v>
      </c>
      <c r="O613" s="18">
        <v>69258502</v>
      </c>
      <c r="P613" s="18">
        <v>0</v>
      </c>
    </row>
    <row r="614" spans="1:16" x14ac:dyDescent="0.2">
      <c r="A614" s="26" t="s">
        <v>921</v>
      </c>
      <c r="B614" s="27"/>
      <c r="C614" s="28" t="s">
        <v>922</v>
      </c>
      <c r="D614" s="29"/>
      <c r="E614" s="29"/>
      <c r="F614" s="27"/>
      <c r="G614" s="17"/>
      <c r="H614" s="17"/>
      <c r="I614" s="5">
        <v>178500</v>
      </c>
      <c r="J614" s="5">
        <v>0</v>
      </c>
      <c r="K614" s="18">
        <v>178500</v>
      </c>
      <c r="L614" s="18">
        <v>0</v>
      </c>
      <c r="M614" s="5"/>
      <c r="N614" s="5">
        <v>0</v>
      </c>
      <c r="O614" s="18">
        <v>178500</v>
      </c>
      <c r="P614" s="18">
        <v>0</v>
      </c>
    </row>
    <row r="615" spans="1:16" x14ac:dyDescent="0.2">
      <c r="A615" s="26" t="s">
        <v>923</v>
      </c>
      <c r="B615" s="27"/>
      <c r="C615" s="28" t="s">
        <v>924</v>
      </c>
      <c r="D615" s="29"/>
      <c r="E615" s="29"/>
      <c r="F615" s="27"/>
      <c r="G615" s="17"/>
      <c r="H615" s="17"/>
      <c r="I615" s="5">
        <v>344850452</v>
      </c>
      <c r="J615" s="5">
        <v>19822145</v>
      </c>
      <c r="K615" s="18">
        <v>325028307</v>
      </c>
      <c r="L615" s="18">
        <v>0</v>
      </c>
      <c r="M615" s="5"/>
      <c r="N615" s="5">
        <v>0</v>
      </c>
      <c r="O615" s="18">
        <v>325028307</v>
      </c>
      <c r="P615" s="18">
        <v>0</v>
      </c>
    </row>
    <row r="616" spans="1:16" x14ac:dyDescent="0.2">
      <c r="A616" s="26" t="s">
        <v>925</v>
      </c>
      <c r="B616" s="27"/>
      <c r="C616" s="28" t="s">
        <v>926</v>
      </c>
      <c r="D616" s="29"/>
      <c r="E616" s="29"/>
      <c r="F616" s="27"/>
      <c r="G616" s="17"/>
      <c r="H616" s="17"/>
      <c r="I616" s="5">
        <v>35235</v>
      </c>
      <c r="J616" s="5">
        <v>0</v>
      </c>
      <c r="K616" s="18">
        <v>35235</v>
      </c>
      <c r="L616" s="18">
        <v>0</v>
      </c>
      <c r="M616" s="5"/>
      <c r="N616" s="5">
        <v>0</v>
      </c>
      <c r="O616" s="18">
        <v>35235</v>
      </c>
      <c r="P616" s="18">
        <v>0</v>
      </c>
    </row>
    <row r="618" spans="1:16" x14ac:dyDescent="0.2">
      <c r="C618" s="24" t="s">
        <v>927</v>
      </c>
      <c r="D618" s="21"/>
      <c r="E618" s="21"/>
      <c r="F618" s="21"/>
      <c r="G618" s="5">
        <f t="shared" ref="G618:P618" ca="1" si="19">SUM(G14:G616)</f>
        <v>16417922268</v>
      </c>
      <c r="H618" s="5">
        <f t="shared" ca="1" si="19"/>
        <v>16417922268</v>
      </c>
      <c r="I618" s="5">
        <f t="shared" ca="1" si="19"/>
        <v>187631243772</v>
      </c>
      <c r="J618" s="5">
        <f t="shared" ca="1" si="19"/>
        <v>187631243772</v>
      </c>
      <c r="K618" s="5">
        <f t="shared" ca="1" si="19"/>
        <v>62922479890</v>
      </c>
      <c r="L618" s="5">
        <f t="shared" ca="1" si="19"/>
        <v>62922479890</v>
      </c>
      <c r="M618" s="5">
        <f t="shared" ca="1" si="19"/>
        <v>19644910029</v>
      </c>
      <c r="N618" s="5">
        <f t="shared" ca="1" si="19"/>
        <v>18912081665</v>
      </c>
      <c r="O618" s="5">
        <f t="shared" si="19"/>
        <v>43277569861</v>
      </c>
      <c r="P618" s="5">
        <f t="shared" si="19"/>
        <v>44010398225</v>
      </c>
    </row>
    <row r="619" spans="1:16" x14ac:dyDescent="0.2">
      <c r="C619" s="23" t="s">
        <v>928</v>
      </c>
      <c r="D619" s="22"/>
      <c r="E619" s="22"/>
      <c r="F619" s="22"/>
      <c r="G619" s="20"/>
      <c r="H619" s="19">
        <f ca="1">+G618-H618</f>
        <v>0</v>
      </c>
      <c r="J619" s="13"/>
      <c r="N619" s="5">
        <f ca="1">+M618-N618</f>
        <v>732828364</v>
      </c>
      <c r="O619" s="5">
        <f>+P618-O618</f>
        <v>732828364</v>
      </c>
    </row>
    <row r="620" spans="1:16" x14ac:dyDescent="0.2">
      <c r="C620" s="24" t="s">
        <v>929</v>
      </c>
      <c r="D620" s="21"/>
      <c r="E620" s="21"/>
      <c r="F620" s="21"/>
      <c r="G620" s="5">
        <f ca="1">+G618</f>
        <v>16417922268</v>
      </c>
      <c r="H620" s="5">
        <f t="shared" ref="H620:P620" ca="1" si="20">+H618</f>
        <v>16417922268</v>
      </c>
      <c r="I620" s="5">
        <f t="shared" ca="1" si="20"/>
        <v>187631243772</v>
      </c>
      <c r="J620" s="5">
        <f t="shared" ca="1" si="20"/>
        <v>187631243772</v>
      </c>
      <c r="K620" s="5">
        <f t="shared" ca="1" si="20"/>
        <v>62922479890</v>
      </c>
      <c r="L620" s="5">
        <f t="shared" ca="1" si="20"/>
        <v>62922479890</v>
      </c>
      <c r="M620" s="5">
        <f t="shared" ca="1" si="20"/>
        <v>19644910029</v>
      </c>
      <c r="N620" s="5">
        <f ca="1">+N618+N619</f>
        <v>19644910029</v>
      </c>
      <c r="O620" s="5">
        <f>+O618+O619</f>
        <v>44010398225</v>
      </c>
      <c r="P620" s="5">
        <f t="shared" si="20"/>
        <v>44010398225</v>
      </c>
    </row>
    <row r="621" spans="1:16" x14ac:dyDescent="0.2">
      <c r="H621" s="19"/>
    </row>
    <row r="624" spans="1:16" x14ac:dyDescent="0.2">
      <c r="D624" s="25"/>
    </row>
  </sheetData>
  <mergeCells count="1211">
    <mergeCell ref="A513:B513"/>
    <mergeCell ref="C513:F513"/>
    <mergeCell ref="A490:B490"/>
    <mergeCell ref="C490:F490"/>
    <mergeCell ref="A427:B427"/>
    <mergeCell ref="C427:F427"/>
    <mergeCell ref="A430:B430"/>
    <mergeCell ref="C430:F430"/>
    <mergeCell ref="A429:B429"/>
    <mergeCell ref="C429:F429"/>
    <mergeCell ref="A537:B537"/>
    <mergeCell ref="C537:F537"/>
    <mergeCell ref="A529:B529"/>
    <mergeCell ref="C529:F529"/>
    <mergeCell ref="A530:B530"/>
    <mergeCell ref="C530:F530"/>
    <mergeCell ref="A536:B536"/>
    <mergeCell ref="C536:F536"/>
    <mergeCell ref="A526:B526"/>
    <mergeCell ref="C526:F526"/>
    <mergeCell ref="A403:B403"/>
    <mergeCell ref="C403:F403"/>
    <mergeCell ref="A404:B404"/>
    <mergeCell ref="C404:F404"/>
    <mergeCell ref="A405:B405"/>
    <mergeCell ref="C405:F405"/>
    <mergeCell ref="A406:B406"/>
    <mergeCell ref="C406:F406"/>
    <mergeCell ref="A351:B351"/>
    <mergeCell ref="C351:F351"/>
    <mergeCell ref="A384:B384"/>
    <mergeCell ref="C384:F384"/>
    <mergeCell ref="A400:B400"/>
    <mergeCell ref="C400:F400"/>
    <mergeCell ref="A354:B354"/>
    <mergeCell ref="C354:F354"/>
    <mergeCell ref="A353:B353"/>
    <mergeCell ref="C353:F353"/>
    <mergeCell ref="A321:B321"/>
    <mergeCell ref="C321:F321"/>
    <mergeCell ref="A322:B322"/>
    <mergeCell ref="C322:F322"/>
    <mergeCell ref="A337:B337"/>
    <mergeCell ref="C337:F337"/>
    <mergeCell ref="A325:B325"/>
    <mergeCell ref="C325:F325"/>
    <mergeCell ref="A324:B324"/>
    <mergeCell ref="C324:F324"/>
    <mergeCell ref="A104:B104"/>
    <mergeCell ref="C104:F104"/>
    <mergeCell ref="A105:B105"/>
    <mergeCell ref="C105:F105"/>
    <mergeCell ref="A123:B123"/>
    <mergeCell ref="C123:F123"/>
    <mergeCell ref="A122:B122"/>
    <mergeCell ref="C122:F122"/>
    <mergeCell ref="A121:B121"/>
    <mergeCell ref="C121:F121"/>
    <mergeCell ref="A99:B99"/>
    <mergeCell ref="C99:F99"/>
    <mergeCell ref="A100:B100"/>
    <mergeCell ref="C100:F100"/>
    <mergeCell ref="A101:B101"/>
    <mergeCell ref="C101:F101"/>
    <mergeCell ref="A75:B75"/>
    <mergeCell ref="C75:F75"/>
    <mergeCell ref="A79:B79"/>
    <mergeCell ref="C79:F79"/>
    <mergeCell ref="A97:B97"/>
    <mergeCell ref="C97:F97"/>
    <mergeCell ref="A89:B89"/>
    <mergeCell ref="C89:F89"/>
    <mergeCell ref="A90:B90"/>
    <mergeCell ref="C90:F90"/>
    <mergeCell ref="A102:B102"/>
    <mergeCell ref="C102:F102"/>
    <mergeCell ref="A103:B103"/>
    <mergeCell ref="C103:F103"/>
    <mergeCell ref="A51:B51"/>
    <mergeCell ref="C51:F51"/>
    <mergeCell ref="A95:B95"/>
    <mergeCell ref="C95:F95"/>
    <mergeCell ref="A96:B96"/>
    <mergeCell ref="C96:F96"/>
    <mergeCell ref="A98:B98"/>
    <mergeCell ref="C98:F98"/>
    <mergeCell ref="A92:B92"/>
    <mergeCell ref="C92:F92"/>
    <mergeCell ref="A93:B93"/>
    <mergeCell ref="C93:F93"/>
    <mergeCell ref="A94:B94"/>
    <mergeCell ref="C94:F94"/>
    <mergeCell ref="A91:B91"/>
    <mergeCell ref="C91:F91"/>
    <mergeCell ref="A86:B86"/>
    <mergeCell ref="C86:F86"/>
    <mergeCell ref="A87:B87"/>
    <mergeCell ref="C87:F87"/>
    <mergeCell ref="A88:B88"/>
    <mergeCell ref="C88:F88"/>
    <mergeCell ref="A83:B83"/>
    <mergeCell ref="C83:F83"/>
    <mergeCell ref="A84:B84"/>
    <mergeCell ref="C84:F84"/>
    <mergeCell ref="A85:B85"/>
    <mergeCell ref="C85:F85"/>
    <mergeCell ref="A80:B80"/>
    <mergeCell ref="C80:F80"/>
    <mergeCell ref="A81:B81"/>
    <mergeCell ref="C81:F81"/>
    <mergeCell ref="A82:B82"/>
    <mergeCell ref="C82:F82"/>
    <mergeCell ref="A76:B76"/>
    <mergeCell ref="C76:F76"/>
    <mergeCell ref="A77:B77"/>
    <mergeCell ref="C77:F77"/>
    <mergeCell ref="A78:B78"/>
    <mergeCell ref="C78:F78"/>
    <mergeCell ref="A73:B73"/>
    <mergeCell ref="C73:F73"/>
    <mergeCell ref="A74:B74"/>
    <mergeCell ref="C74:F74"/>
    <mergeCell ref="A71:B71"/>
    <mergeCell ref="C71:F71"/>
    <mergeCell ref="A72:B72"/>
    <mergeCell ref="C72:F72"/>
    <mergeCell ref="A68:B68"/>
    <mergeCell ref="C68:F68"/>
    <mergeCell ref="A69:B69"/>
    <mergeCell ref="C69:F69"/>
    <mergeCell ref="A70:B70"/>
    <mergeCell ref="C70:F70"/>
    <mergeCell ref="A65:B65"/>
    <mergeCell ref="C65:F65"/>
    <mergeCell ref="A66:B66"/>
    <mergeCell ref="C66:F66"/>
    <mergeCell ref="A67:B67"/>
    <mergeCell ref="C67:F67"/>
    <mergeCell ref="A62:B62"/>
    <mergeCell ref="C62:F62"/>
    <mergeCell ref="A63:B63"/>
    <mergeCell ref="C63:F63"/>
    <mergeCell ref="A64:B64"/>
    <mergeCell ref="C64:F64"/>
    <mergeCell ref="A59:B59"/>
    <mergeCell ref="C59:F59"/>
    <mergeCell ref="A60:B60"/>
    <mergeCell ref="C60:F60"/>
    <mergeCell ref="A61:B61"/>
    <mergeCell ref="C61:F61"/>
    <mergeCell ref="A56:B56"/>
    <mergeCell ref="C56:F56"/>
    <mergeCell ref="A57:B57"/>
    <mergeCell ref="C57:F57"/>
    <mergeCell ref="A58:B58"/>
    <mergeCell ref="C58:F58"/>
    <mergeCell ref="A298:B298"/>
    <mergeCell ref="C298:F298"/>
    <mergeCell ref="A232:B232"/>
    <mergeCell ref="C232:F232"/>
    <mergeCell ref="A250:B250"/>
    <mergeCell ref="C250:F250"/>
    <mergeCell ref="A233:B233"/>
    <mergeCell ref="C233:F233"/>
    <mergeCell ref="A297:B297"/>
    <mergeCell ref="C297:F297"/>
    <mergeCell ref="A1:A3"/>
    <mergeCell ref="B1:U1"/>
    <mergeCell ref="B2:U2"/>
    <mergeCell ref="A305:B305"/>
    <mergeCell ref="C305:F305"/>
    <mergeCell ref="A304:B304"/>
    <mergeCell ref="C304:F304"/>
    <mergeCell ref="A303:B303"/>
    <mergeCell ref="C303:F303"/>
    <mergeCell ref="A302:B302"/>
    <mergeCell ref="C302:F302"/>
    <mergeCell ref="A301:B301"/>
    <mergeCell ref="C301:F301"/>
    <mergeCell ref="A300:B300"/>
    <mergeCell ref="C300:F300"/>
    <mergeCell ref="A299:B299"/>
    <mergeCell ref="C299:F299"/>
    <mergeCell ref="A296:B296"/>
    <mergeCell ref="C296:F296"/>
    <mergeCell ref="A295:B295"/>
    <mergeCell ref="C295:F295"/>
    <mergeCell ref="A294:B294"/>
    <mergeCell ref="C294:F294"/>
    <mergeCell ref="A293:B293"/>
    <mergeCell ref="C293:F293"/>
    <mergeCell ref="A292:B292"/>
    <mergeCell ref="C292:F292"/>
    <mergeCell ref="A291:B291"/>
    <mergeCell ref="C291:F291"/>
    <mergeCell ref="A290:B290"/>
    <mergeCell ref="C290:F290"/>
    <mergeCell ref="A289:B289"/>
    <mergeCell ref="C289:F289"/>
    <mergeCell ref="A288:B288"/>
    <mergeCell ref="C288:F288"/>
    <mergeCell ref="A287:B287"/>
    <mergeCell ref="C287:F287"/>
    <mergeCell ref="A286:B286"/>
    <mergeCell ref="C286:F286"/>
    <mergeCell ref="A285:B285"/>
    <mergeCell ref="C285:F285"/>
    <mergeCell ref="A284:B284"/>
    <mergeCell ref="C284:F284"/>
    <mergeCell ref="A283:B283"/>
    <mergeCell ref="C283:F283"/>
    <mergeCell ref="A282:B282"/>
    <mergeCell ref="C282:F282"/>
    <mergeCell ref="A281:B281"/>
    <mergeCell ref="C281:F281"/>
    <mergeCell ref="A280:B280"/>
    <mergeCell ref="C280:F280"/>
    <mergeCell ref="A279:B279"/>
    <mergeCell ref="C279:F279"/>
    <mergeCell ref="A278:B278"/>
    <mergeCell ref="C278:F278"/>
    <mergeCell ref="A277:B277"/>
    <mergeCell ref="C277:F277"/>
    <mergeCell ref="A276:B276"/>
    <mergeCell ref="C276:F276"/>
    <mergeCell ref="A275:B275"/>
    <mergeCell ref="C275:F275"/>
    <mergeCell ref="A274:B274"/>
    <mergeCell ref="C274:F274"/>
    <mergeCell ref="A273:B273"/>
    <mergeCell ref="C273:F273"/>
    <mergeCell ref="A271:B271"/>
    <mergeCell ref="C271:F271"/>
    <mergeCell ref="A270:B270"/>
    <mergeCell ref="C270:F270"/>
    <mergeCell ref="A272:B272"/>
    <mergeCell ref="C272:F272"/>
    <mergeCell ref="A269:B269"/>
    <mergeCell ref="C269:F269"/>
    <mergeCell ref="A268:B268"/>
    <mergeCell ref="C268:F268"/>
    <mergeCell ref="A267:B267"/>
    <mergeCell ref="C267:F267"/>
    <mergeCell ref="A266:B266"/>
    <mergeCell ref="C266:F266"/>
    <mergeCell ref="A265:B265"/>
    <mergeCell ref="C265:F265"/>
    <mergeCell ref="A264:B264"/>
    <mergeCell ref="C264:F264"/>
    <mergeCell ref="A263:B263"/>
    <mergeCell ref="C263:F263"/>
    <mergeCell ref="A262:B262"/>
    <mergeCell ref="C262:F262"/>
    <mergeCell ref="A261:B261"/>
    <mergeCell ref="C261:F261"/>
    <mergeCell ref="A260:B260"/>
    <mergeCell ref="C260:F260"/>
    <mergeCell ref="A259:B259"/>
    <mergeCell ref="C259:F259"/>
    <mergeCell ref="A258:B258"/>
    <mergeCell ref="C258:F258"/>
    <mergeCell ref="A257:B257"/>
    <mergeCell ref="C257:F257"/>
    <mergeCell ref="A256:B256"/>
    <mergeCell ref="C256:F256"/>
    <mergeCell ref="A255:B255"/>
    <mergeCell ref="C255:F255"/>
    <mergeCell ref="A254:B254"/>
    <mergeCell ref="C254:F254"/>
    <mergeCell ref="A253:B253"/>
    <mergeCell ref="C253:F253"/>
    <mergeCell ref="A252:B252"/>
    <mergeCell ref="C252:F252"/>
    <mergeCell ref="A251:B251"/>
    <mergeCell ref="C251:F251"/>
    <mergeCell ref="A249:B249"/>
    <mergeCell ref="C249:F249"/>
    <mergeCell ref="A248:B248"/>
    <mergeCell ref="C248:F248"/>
    <mergeCell ref="A247:B247"/>
    <mergeCell ref="C247:F247"/>
    <mergeCell ref="A246:B246"/>
    <mergeCell ref="C246:F246"/>
    <mergeCell ref="A245:B245"/>
    <mergeCell ref="C245:F245"/>
    <mergeCell ref="A244:B244"/>
    <mergeCell ref="C244:F244"/>
    <mergeCell ref="A243:B243"/>
    <mergeCell ref="C243:F243"/>
    <mergeCell ref="A242:B242"/>
    <mergeCell ref="C242:F242"/>
    <mergeCell ref="A241:B241"/>
    <mergeCell ref="C241:F241"/>
    <mergeCell ref="A240:B240"/>
    <mergeCell ref="C240:F240"/>
    <mergeCell ref="A237:B237"/>
    <mergeCell ref="C237:F237"/>
    <mergeCell ref="A238:B238"/>
    <mergeCell ref="C238:F238"/>
    <mergeCell ref="A239:B239"/>
    <mergeCell ref="C239:F239"/>
    <mergeCell ref="A236:B236"/>
    <mergeCell ref="C236:F236"/>
    <mergeCell ref="A235:B235"/>
    <mergeCell ref="C235:F235"/>
    <mergeCell ref="A234:B234"/>
    <mergeCell ref="C234:F234"/>
    <mergeCell ref="A231:B231"/>
    <mergeCell ref="C231:F231"/>
    <mergeCell ref="A230:B230"/>
    <mergeCell ref="C230:F230"/>
    <mergeCell ref="A229:B229"/>
    <mergeCell ref="C229:F229"/>
    <mergeCell ref="A228:B228"/>
    <mergeCell ref="C228:F228"/>
    <mergeCell ref="A227:B227"/>
    <mergeCell ref="C227:F227"/>
    <mergeCell ref="A226:B226"/>
    <mergeCell ref="C226:F226"/>
    <mergeCell ref="A225:B225"/>
    <mergeCell ref="C225:F225"/>
    <mergeCell ref="A224:B224"/>
    <mergeCell ref="C224:F224"/>
    <mergeCell ref="A223:B223"/>
    <mergeCell ref="C223:F223"/>
    <mergeCell ref="A222:B222"/>
    <mergeCell ref="C222:F222"/>
    <mergeCell ref="A221:B221"/>
    <mergeCell ref="C221:F221"/>
    <mergeCell ref="A220:B220"/>
    <mergeCell ref="C220:F220"/>
    <mergeCell ref="A219:B219"/>
    <mergeCell ref="C219:F219"/>
    <mergeCell ref="A218:B218"/>
    <mergeCell ref="C218:F218"/>
    <mergeCell ref="A217:B217"/>
    <mergeCell ref="C217:F217"/>
    <mergeCell ref="A216:B216"/>
    <mergeCell ref="C216:F216"/>
    <mergeCell ref="A215:B215"/>
    <mergeCell ref="C215:F215"/>
    <mergeCell ref="A214:B214"/>
    <mergeCell ref="C214:F214"/>
    <mergeCell ref="A213:B213"/>
    <mergeCell ref="C213:F213"/>
    <mergeCell ref="A212:B212"/>
    <mergeCell ref="C212:F212"/>
    <mergeCell ref="A211:B211"/>
    <mergeCell ref="C211:F211"/>
    <mergeCell ref="A210:B210"/>
    <mergeCell ref="C210:F210"/>
    <mergeCell ref="A208:B208"/>
    <mergeCell ref="C208:F208"/>
    <mergeCell ref="A207:B207"/>
    <mergeCell ref="C207:F207"/>
    <mergeCell ref="A209:B209"/>
    <mergeCell ref="C209:F209"/>
    <mergeCell ref="A206:B206"/>
    <mergeCell ref="C206:F206"/>
    <mergeCell ref="A205:B205"/>
    <mergeCell ref="C205:F205"/>
    <mergeCell ref="A204:B204"/>
    <mergeCell ref="C204:F204"/>
    <mergeCell ref="A203:B203"/>
    <mergeCell ref="C203:F203"/>
    <mergeCell ref="A202:B202"/>
    <mergeCell ref="C202:F202"/>
    <mergeCell ref="A201:B201"/>
    <mergeCell ref="C201:F201"/>
    <mergeCell ref="A200:B200"/>
    <mergeCell ref="C200:F200"/>
    <mergeCell ref="A199:B199"/>
    <mergeCell ref="C199:F199"/>
    <mergeCell ref="A198:B198"/>
    <mergeCell ref="C198:F198"/>
    <mergeCell ref="A197:B197"/>
    <mergeCell ref="C197:F197"/>
    <mergeCell ref="A196:B196"/>
    <mergeCell ref="C196:F196"/>
    <mergeCell ref="A195:B195"/>
    <mergeCell ref="C195:F195"/>
    <mergeCell ref="A194:B194"/>
    <mergeCell ref="C194:F194"/>
    <mergeCell ref="A192:B192"/>
    <mergeCell ref="C192:F192"/>
    <mergeCell ref="A191:B191"/>
    <mergeCell ref="C191:F191"/>
    <mergeCell ref="A193:B193"/>
    <mergeCell ref="C193:F193"/>
    <mergeCell ref="A190:B190"/>
    <mergeCell ref="C190:F190"/>
    <mergeCell ref="A189:B189"/>
    <mergeCell ref="C189:F189"/>
    <mergeCell ref="A188:B188"/>
    <mergeCell ref="C188:F188"/>
    <mergeCell ref="A187:B187"/>
    <mergeCell ref="C187:F187"/>
    <mergeCell ref="A186:B186"/>
    <mergeCell ref="C186:F186"/>
    <mergeCell ref="A184:B184"/>
    <mergeCell ref="C184:F184"/>
    <mergeCell ref="A185:B185"/>
    <mergeCell ref="C185:F185"/>
    <mergeCell ref="A183:B183"/>
    <mergeCell ref="C183:F183"/>
    <mergeCell ref="A182:B182"/>
    <mergeCell ref="C182:F182"/>
    <mergeCell ref="A181:B181"/>
    <mergeCell ref="C181:F181"/>
    <mergeCell ref="A180:B180"/>
    <mergeCell ref="C180:F180"/>
    <mergeCell ref="A179:B179"/>
    <mergeCell ref="C179:F179"/>
    <mergeCell ref="A178:B178"/>
    <mergeCell ref="C178:F178"/>
    <mergeCell ref="A177:B177"/>
    <mergeCell ref="C177:F177"/>
    <mergeCell ref="A176:B176"/>
    <mergeCell ref="C176:F176"/>
    <mergeCell ref="A175:B175"/>
    <mergeCell ref="C175:F175"/>
    <mergeCell ref="A174:B174"/>
    <mergeCell ref="C174:F174"/>
    <mergeCell ref="A173:B173"/>
    <mergeCell ref="C173:F173"/>
    <mergeCell ref="A172:B172"/>
    <mergeCell ref="C172:F172"/>
    <mergeCell ref="A171:B171"/>
    <mergeCell ref="C171:F171"/>
    <mergeCell ref="A170:B170"/>
    <mergeCell ref="C170:F170"/>
    <mergeCell ref="A169:B169"/>
    <mergeCell ref="C169:F169"/>
    <mergeCell ref="A168:B168"/>
    <mergeCell ref="C168:F168"/>
    <mergeCell ref="A167:B167"/>
    <mergeCell ref="C167:F167"/>
    <mergeCell ref="A166:B166"/>
    <mergeCell ref="C166:F166"/>
    <mergeCell ref="A165:B165"/>
    <mergeCell ref="C165:F165"/>
    <mergeCell ref="A164:B164"/>
    <mergeCell ref="C164:F164"/>
    <mergeCell ref="A163:B163"/>
    <mergeCell ref="C163:F163"/>
    <mergeCell ref="A162:B162"/>
    <mergeCell ref="C162:F162"/>
    <mergeCell ref="A161:B161"/>
    <mergeCell ref="C161:F161"/>
    <mergeCell ref="A160:B160"/>
    <mergeCell ref="C160:F160"/>
    <mergeCell ref="A159:B159"/>
    <mergeCell ref="C159:F159"/>
    <mergeCell ref="A158:B158"/>
    <mergeCell ref="C158:F158"/>
    <mergeCell ref="A157:B157"/>
    <mergeCell ref="C157:F157"/>
    <mergeCell ref="A156:B156"/>
    <mergeCell ref="C156:F156"/>
    <mergeCell ref="A155:B155"/>
    <mergeCell ref="C155:F155"/>
    <mergeCell ref="A154:B154"/>
    <mergeCell ref="C154:F154"/>
    <mergeCell ref="A153:B153"/>
    <mergeCell ref="C153:F153"/>
    <mergeCell ref="A152:B152"/>
    <mergeCell ref="C152:F152"/>
    <mergeCell ref="A151:B151"/>
    <mergeCell ref="C151:F151"/>
    <mergeCell ref="A150:B150"/>
    <mergeCell ref="C150:F150"/>
    <mergeCell ref="A149:B149"/>
    <mergeCell ref="C149:F149"/>
    <mergeCell ref="A148:B148"/>
    <mergeCell ref="C148:F148"/>
    <mergeCell ref="A147:B147"/>
    <mergeCell ref="C147:F147"/>
    <mergeCell ref="A146:B146"/>
    <mergeCell ref="C146:F146"/>
    <mergeCell ref="A145:B145"/>
    <mergeCell ref="C145:F145"/>
    <mergeCell ref="A144:B144"/>
    <mergeCell ref="C144:F144"/>
    <mergeCell ref="A143:B143"/>
    <mergeCell ref="C143:F143"/>
    <mergeCell ref="A142:B142"/>
    <mergeCell ref="C142:F142"/>
    <mergeCell ref="A141:B141"/>
    <mergeCell ref="C141:F141"/>
    <mergeCell ref="A140:B140"/>
    <mergeCell ref="C140:F140"/>
    <mergeCell ref="A139:B139"/>
    <mergeCell ref="C139:F139"/>
    <mergeCell ref="A138:B138"/>
    <mergeCell ref="C138:F138"/>
    <mergeCell ref="A137:B137"/>
    <mergeCell ref="C137:F137"/>
    <mergeCell ref="A136:B136"/>
    <mergeCell ref="C136:F136"/>
    <mergeCell ref="A135:B135"/>
    <mergeCell ref="C135:F135"/>
    <mergeCell ref="A134:B134"/>
    <mergeCell ref="C134:F134"/>
    <mergeCell ref="A133:B133"/>
    <mergeCell ref="C133:F133"/>
    <mergeCell ref="A132:B132"/>
    <mergeCell ref="C132:F132"/>
    <mergeCell ref="A131:B131"/>
    <mergeCell ref="C131:F131"/>
    <mergeCell ref="A130:B130"/>
    <mergeCell ref="C130:F130"/>
    <mergeCell ref="A129:B129"/>
    <mergeCell ref="C129:F129"/>
    <mergeCell ref="A128:B128"/>
    <mergeCell ref="C128:F128"/>
    <mergeCell ref="A127:B127"/>
    <mergeCell ref="C127:F127"/>
    <mergeCell ref="A126:B126"/>
    <mergeCell ref="C126:F126"/>
    <mergeCell ref="A125:B125"/>
    <mergeCell ref="C125:F125"/>
    <mergeCell ref="A124:B124"/>
    <mergeCell ref="C124:F124"/>
    <mergeCell ref="A120:B120"/>
    <mergeCell ref="C120:F120"/>
    <mergeCell ref="A119:B119"/>
    <mergeCell ref="C119:F119"/>
    <mergeCell ref="A118:B118"/>
    <mergeCell ref="C118:F118"/>
    <mergeCell ref="A117:B117"/>
    <mergeCell ref="C117:F117"/>
    <mergeCell ref="A116:B116"/>
    <mergeCell ref="C116:F116"/>
    <mergeCell ref="A115:B115"/>
    <mergeCell ref="C115:F115"/>
    <mergeCell ref="A114:B114"/>
    <mergeCell ref="C114:F114"/>
    <mergeCell ref="A113:B113"/>
    <mergeCell ref="C113:F113"/>
    <mergeCell ref="A112:B112"/>
    <mergeCell ref="C112:F112"/>
    <mergeCell ref="A110:B110"/>
    <mergeCell ref="C110:F110"/>
    <mergeCell ref="A111:B111"/>
    <mergeCell ref="C111:F111"/>
    <mergeCell ref="A109:B109"/>
    <mergeCell ref="C109:F109"/>
    <mergeCell ref="A53:B53"/>
    <mergeCell ref="C53:F53"/>
    <mergeCell ref="A108:B108"/>
    <mergeCell ref="C108:F108"/>
    <mergeCell ref="A107:B107"/>
    <mergeCell ref="C107:F107"/>
    <mergeCell ref="A106:B106"/>
    <mergeCell ref="C106:F106"/>
    <mergeCell ref="A55:B55"/>
    <mergeCell ref="C55:F55"/>
    <mergeCell ref="A54:B54"/>
    <mergeCell ref="C54:F54"/>
    <mergeCell ref="A49:B49"/>
    <mergeCell ref="C49:F49"/>
    <mergeCell ref="A48:B48"/>
    <mergeCell ref="C48:F48"/>
    <mergeCell ref="A52:B52"/>
    <mergeCell ref="C52:F52"/>
    <mergeCell ref="A50:B50"/>
    <mergeCell ref="C50:F50"/>
    <mergeCell ref="A47:B47"/>
    <mergeCell ref="C47:F47"/>
    <mergeCell ref="A46:B46"/>
    <mergeCell ref="C46:F46"/>
    <mergeCell ref="A45:B45"/>
    <mergeCell ref="C45:F45"/>
    <mergeCell ref="A44:B44"/>
    <mergeCell ref="C44:F44"/>
    <mergeCell ref="A43:B43"/>
    <mergeCell ref="C43:F43"/>
    <mergeCell ref="A42:B42"/>
    <mergeCell ref="C42:F42"/>
    <mergeCell ref="A41:B41"/>
    <mergeCell ref="C41:F41"/>
    <mergeCell ref="A40:B40"/>
    <mergeCell ref="C40:F40"/>
    <mergeCell ref="A39:B39"/>
    <mergeCell ref="C39:F39"/>
    <mergeCell ref="A38:B38"/>
    <mergeCell ref="C38:F38"/>
    <mergeCell ref="A37:B37"/>
    <mergeCell ref="C37:F37"/>
    <mergeCell ref="A36:B36"/>
    <mergeCell ref="C36:F36"/>
    <mergeCell ref="A35:B35"/>
    <mergeCell ref="C35:F35"/>
    <mergeCell ref="A34:B34"/>
    <mergeCell ref="C34:F34"/>
    <mergeCell ref="A33:B33"/>
    <mergeCell ref="C33:F33"/>
    <mergeCell ref="A32:B32"/>
    <mergeCell ref="C32:F32"/>
    <mergeCell ref="A31:B31"/>
    <mergeCell ref="C31:F31"/>
    <mergeCell ref="A30:B30"/>
    <mergeCell ref="C30:F30"/>
    <mergeCell ref="A29:B29"/>
    <mergeCell ref="C29:F29"/>
    <mergeCell ref="A28:B28"/>
    <mergeCell ref="C28:F28"/>
    <mergeCell ref="A27:B27"/>
    <mergeCell ref="C27:F27"/>
    <mergeCell ref="A26:B26"/>
    <mergeCell ref="C26:F26"/>
    <mergeCell ref="A25:B25"/>
    <mergeCell ref="C25:F25"/>
    <mergeCell ref="A24:B24"/>
    <mergeCell ref="C24:F24"/>
    <mergeCell ref="A23:B23"/>
    <mergeCell ref="C23:F23"/>
    <mergeCell ref="A22:B22"/>
    <mergeCell ref="C22:F22"/>
    <mergeCell ref="A21:B21"/>
    <mergeCell ref="C21:F21"/>
    <mergeCell ref="A20:B20"/>
    <mergeCell ref="C20:F20"/>
    <mergeCell ref="A19:B19"/>
    <mergeCell ref="C19:F19"/>
    <mergeCell ref="A18:B18"/>
    <mergeCell ref="C18:F18"/>
    <mergeCell ref="A17:B17"/>
    <mergeCell ref="C17:F17"/>
    <mergeCell ref="A13:B13"/>
    <mergeCell ref="C13:F13"/>
    <mergeCell ref="A16:B16"/>
    <mergeCell ref="C16:F16"/>
    <mergeCell ref="A15:B15"/>
    <mergeCell ref="C15:F15"/>
    <mergeCell ref="A14:B14"/>
    <mergeCell ref="C14:F14"/>
    <mergeCell ref="A308:B308"/>
    <mergeCell ref="C308:F308"/>
    <mergeCell ref="A307:B307"/>
    <mergeCell ref="C307:F307"/>
    <mergeCell ref="A306:B306"/>
    <mergeCell ref="C306:F306"/>
    <mergeCell ref="A311:B311"/>
    <mergeCell ref="C311:F311"/>
    <mergeCell ref="A310:B310"/>
    <mergeCell ref="C310:F310"/>
    <mergeCell ref="A309:B309"/>
    <mergeCell ref="C309:F309"/>
    <mergeCell ref="A314:B314"/>
    <mergeCell ref="C314:F314"/>
    <mergeCell ref="A313:B313"/>
    <mergeCell ref="C313:F313"/>
    <mergeCell ref="A312:B312"/>
    <mergeCell ref="C312:F312"/>
    <mergeCell ref="A317:B317"/>
    <mergeCell ref="C317:F317"/>
    <mergeCell ref="A316:B316"/>
    <mergeCell ref="C316:F316"/>
    <mergeCell ref="A315:B315"/>
    <mergeCell ref="C315:F315"/>
    <mergeCell ref="A320:B320"/>
    <mergeCell ref="C320:F320"/>
    <mergeCell ref="A319:B319"/>
    <mergeCell ref="C319:F319"/>
    <mergeCell ref="A318:B318"/>
    <mergeCell ref="C318:F318"/>
    <mergeCell ref="A323:B323"/>
    <mergeCell ref="C323:F323"/>
    <mergeCell ref="A328:B328"/>
    <mergeCell ref="C328:F328"/>
    <mergeCell ref="A327:B327"/>
    <mergeCell ref="C327:F327"/>
    <mergeCell ref="A326:B326"/>
    <mergeCell ref="C326:F326"/>
    <mergeCell ref="A331:B331"/>
    <mergeCell ref="C331:F331"/>
    <mergeCell ref="A330:B330"/>
    <mergeCell ref="C330:F330"/>
    <mergeCell ref="A329:B329"/>
    <mergeCell ref="C329:F329"/>
    <mergeCell ref="A334:B334"/>
    <mergeCell ref="C334:F334"/>
    <mergeCell ref="A333:B333"/>
    <mergeCell ref="C333:F333"/>
    <mergeCell ref="A332:B332"/>
    <mergeCell ref="C332:F332"/>
    <mergeCell ref="A338:B338"/>
    <mergeCell ref="C338:F338"/>
    <mergeCell ref="A336:B336"/>
    <mergeCell ref="C336:F336"/>
    <mergeCell ref="A335:B335"/>
    <mergeCell ref="C335:F335"/>
    <mergeCell ref="A341:B341"/>
    <mergeCell ref="C341:F341"/>
    <mergeCell ref="A340:B340"/>
    <mergeCell ref="C340:F340"/>
    <mergeCell ref="A339:B339"/>
    <mergeCell ref="C339:F339"/>
    <mergeCell ref="A344:B344"/>
    <mergeCell ref="C344:F344"/>
    <mergeCell ref="A343:B343"/>
    <mergeCell ref="C343:F343"/>
    <mergeCell ref="A342:B342"/>
    <mergeCell ref="C342:F342"/>
    <mergeCell ref="A347:B347"/>
    <mergeCell ref="C347:F347"/>
    <mergeCell ref="A346:B346"/>
    <mergeCell ref="C346:F346"/>
    <mergeCell ref="A345:B345"/>
    <mergeCell ref="C345:F345"/>
    <mergeCell ref="A350:B350"/>
    <mergeCell ref="C350:F350"/>
    <mergeCell ref="A349:B349"/>
    <mergeCell ref="C349:F349"/>
    <mergeCell ref="A348:B348"/>
    <mergeCell ref="C348:F348"/>
    <mergeCell ref="A352:B352"/>
    <mergeCell ref="C352:F352"/>
    <mergeCell ref="A357:B357"/>
    <mergeCell ref="C357:F357"/>
    <mergeCell ref="A356:B356"/>
    <mergeCell ref="C356:F356"/>
    <mergeCell ref="A355:B355"/>
    <mergeCell ref="C355:F355"/>
    <mergeCell ref="A360:B360"/>
    <mergeCell ref="C360:F360"/>
    <mergeCell ref="A359:B359"/>
    <mergeCell ref="C359:F359"/>
    <mergeCell ref="A358:B358"/>
    <mergeCell ref="C358:F358"/>
    <mergeCell ref="A363:B363"/>
    <mergeCell ref="C363:F363"/>
    <mergeCell ref="A362:B362"/>
    <mergeCell ref="C362:F362"/>
    <mergeCell ref="A361:B361"/>
    <mergeCell ref="C361:F361"/>
    <mergeCell ref="A366:B366"/>
    <mergeCell ref="C366:F366"/>
    <mergeCell ref="A365:B365"/>
    <mergeCell ref="C365:F365"/>
    <mergeCell ref="A364:B364"/>
    <mergeCell ref="C364:F364"/>
    <mergeCell ref="A369:B369"/>
    <mergeCell ref="C369:F369"/>
    <mergeCell ref="A368:B368"/>
    <mergeCell ref="C368:F368"/>
    <mergeCell ref="A367:B367"/>
    <mergeCell ref="C367:F367"/>
    <mergeCell ref="A372:B372"/>
    <mergeCell ref="C372:F372"/>
    <mergeCell ref="A371:B371"/>
    <mergeCell ref="C371:F371"/>
    <mergeCell ref="A370:B370"/>
    <mergeCell ref="C370:F370"/>
    <mergeCell ref="A375:B375"/>
    <mergeCell ref="C375:F375"/>
    <mergeCell ref="A374:B374"/>
    <mergeCell ref="C374:F374"/>
    <mergeCell ref="A373:B373"/>
    <mergeCell ref="C373:F373"/>
    <mergeCell ref="A378:B378"/>
    <mergeCell ref="C378:F378"/>
    <mergeCell ref="A377:B377"/>
    <mergeCell ref="C377:F377"/>
    <mergeCell ref="A376:B376"/>
    <mergeCell ref="C376:F376"/>
    <mergeCell ref="A381:B381"/>
    <mergeCell ref="C381:F381"/>
    <mergeCell ref="A380:B380"/>
    <mergeCell ref="C380:F380"/>
    <mergeCell ref="A379:B379"/>
    <mergeCell ref="C379:F379"/>
    <mergeCell ref="A385:B385"/>
    <mergeCell ref="C385:F385"/>
    <mergeCell ref="A383:B383"/>
    <mergeCell ref="C383:F383"/>
    <mergeCell ref="A382:B382"/>
    <mergeCell ref="C382:F382"/>
    <mergeCell ref="A388:B388"/>
    <mergeCell ref="C388:F388"/>
    <mergeCell ref="A387:B387"/>
    <mergeCell ref="C387:F387"/>
    <mergeCell ref="A386:B386"/>
    <mergeCell ref="C386:F386"/>
    <mergeCell ref="A391:B391"/>
    <mergeCell ref="C391:F391"/>
    <mergeCell ref="A390:B390"/>
    <mergeCell ref="C390:F390"/>
    <mergeCell ref="A389:B389"/>
    <mergeCell ref="C389:F389"/>
    <mergeCell ref="A394:B394"/>
    <mergeCell ref="C394:F394"/>
    <mergeCell ref="A393:B393"/>
    <mergeCell ref="C393:F393"/>
    <mergeCell ref="A392:B392"/>
    <mergeCell ref="C392:F392"/>
    <mergeCell ref="A397:B397"/>
    <mergeCell ref="C397:F397"/>
    <mergeCell ref="A396:B396"/>
    <mergeCell ref="C396:F396"/>
    <mergeCell ref="A395:B395"/>
    <mergeCell ref="C395:F395"/>
    <mergeCell ref="A399:B399"/>
    <mergeCell ref="C399:F399"/>
    <mergeCell ref="A398:B398"/>
    <mergeCell ref="C398:F398"/>
    <mergeCell ref="A401:B401"/>
    <mergeCell ref="C401:F401"/>
    <mergeCell ref="A402:B402"/>
    <mergeCell ref="C402:F402"/>
    <mergeCell ref="A409:B409"/>
    <mergeCell ref="C409:F409"/>
    <mergeCell ref="A408:B408"/>
    <mergeCell ref="C408:F408"/>
    <mergeCell ref="A407:B407"/>
    <mergeCell ref="C407:F407"/>
    <mergeCell ref="A413:B413"/>
    <mergeCell ref="C413:F413"/>
    <mergeCell ref="A411:B411"/>
    <mergeCell ref="C411:F411"/>
    <mergeCell ref="A410:B410"/>
    <mergeCell ref="C410:F410"/>
    <mergeCell ref="A412:B412"/>
    <mergeCell ref="C412:F412"/>
    <mergeCell ref="A416:B416"/>
    <mergeCell ref="C416:F416"/>
    <mergeCell ref="A415:B415"/>
    <mergeCell ref="C415:F415"/>
    <mergeCell ref="A414:B414"/>
    <mergeCell ref="C414:F414"/>
    <mergeCell ref="A419:B419"/>
    <mergeCell ref="C419:F419"/>
    <mergeCell ref="A418:B418"/>
    <mergeCell ref="C418:F418"/>
    <mergeCell ref="A417:B417"/>
    <mergeCell ref="C417:F417"/>
    <mergeCell ref="A422:B422"/>
    <mergeCell ref="C422:F422"/>
    <mergeCell ref="A421:B421"/>
    <mergeCell ref="C421:F421"/>
    <mergeCell ref="A420:B420"/>
    <mergeCell ref="C420:F420"/>
    <mergeCell ref="A426:B426"/>
    <mergeCell ref="C426:F426"/>
    <mergeCell ref="A424:B424"/>
    <mergeCell ref="C424:F424"/>
    <mergeCell ref="A423:B423"/>
    <mergeCell ref="C423:F423"/>
    <mergeCell ref="A425:B425"/>
    <mergeCell ref="C425:F425"/>
    <mergeCell ref="A428:B428"/>
    <mergeCell ref="C428:F428"/>
    <mergeCell ref="A433:B433"/>
    <mergeCell ref="C433:F433"/>
    <mergeCell ref="A432:B432"/>
    <mergeCell ref="C432:F432"/>
    <mergeCell ref="A431:B431"/>
    <mergeCell ref="C431:F431"/>
    <mergeCell ref="A436:B436"/>
    <mergeCell ref="C436:F436"/>
    <mergeCell ref="A435:B435"/>
    <mergeCell ref="C435:F435"/>
    <mergeCell ref="A434:B434"/>
    <mergeCell ref="C434:F434"/>
    <mergeCell ref="A439:B439"/>
    <mergeCell ref="C439:F439"/>
    <mergeCell ref="A438:B438"/>
    <mergeCell ref="C438:F438"/>
    <mergeCell ref="A437:B437"/>
    <mergeCell ref="C437:F437"/>
    <mergeCell ref="A442:B442"/>
    <mergeCell ref="C442:F442"/>
    <mergeCell ref="A441:B441"/>
    <mergeCell ref="C441:F441"/>
    <mergeCell ref="A440:B440"/>
    <mergeCell ref="C440:F440"/>
    <mergeCell ref="A445:B445"/>
    <mergeCell ref="C445:F445"/>
    <mergeCell ref="A444:B444"/>
    <mergeCell ref="C444:F444"/>
    <mergeCell ref="A443:B443"/>
    <mergeCell ref="C443:F443"/>
    <mergeCell ref="A448:B448"/>
    <mergeCell ref="C448:F448"/>
    <mergeCell ref="A447:B447"/>
    <mergeCell ref="C447:F447"/>
    <mergeCell ref="A446:B446"/>
    <mergeCell ref="C446:F446"/>
    <mergeCell ref="A451:B451"/>
    <mergeCell ref="C451:F451"/>
    <mergeCell ref="A450:B450"/>
    <mergeCell ref="C450:F450"/>
    <mergeCell ref="A449:B449"/>
    <mergeCell ref="C449:F449"/>
    <mergeCell ref="A454:B454"/>
    <mergeCell ref="C454:F454"/>
    <mergeCell ref="A453:B453"/>
    <mergeCell ref="C453:F453"/>
    <mergeCell ref="A452:B452"/>
    <mergeCell ref="C452:F452"/>
    <mergeCell ref="A457:B457"/>
    <mergeCell ref="C457:F457"/>
    <mergeCell ref="A456:B456"/>
    <mergeCell ref="C456:F456"/>
    <mergeCell ref="A455:B455"/>
    <mergeCell ref="C455:F455"/>
    <mergeCell ref="A460:B460"/>
    <mergeCell ref="C460:F460"/>
    <mergeCell ref="A459:B459"/>
    <mergeCell ref="C459:F459"/>
    <mergeCell ref="A458:B458"/>
    <mergeCell ref="C458:F458"/>
    <mergeCell ref="A463:B463"/>
    <mergeCell ref="C463:F463"/>
    <mergeCell ref="A462:B462"/>
    <mergeCell ref="C462:F462"/>
    <mergeCell ref="A461:B461"/>
    <mergeCell ref="C461:F461"/>
    <mergeCell ref="A466:B466"/>
    <mergeCell ref="C466:F466"/>
    <mergeCell ref="A465:B465"/>
    <mergeCell ref="C465:F465"/>
    <mergeCell ref="A464:B464"/>
    <mergeCell ref="C464:F464"/>
    <mergeCell ref="A469:B469"/>
    <mergeCell ref="C469:F469"/>
    <mergeCell ref="A468:B468"/>
    <mergeCell ref="C468:F468"/>
    <mergeCell ref="A467:B467"/>
    <mergeCell ref="C467:F467"/>
    <mergeCell ref="A472:B472"/>
    <mergeCell ref="C472:F472"/>
    <mergeCell ref="A471:B471"/>
    <mergeCell ref="C471:F471"/>
    <mergeCell ref="A470:B470"/>
    <mergeCell ref="C470:F470"/>
    <mergeCell ref="A475:B475"/>
    <mergeCell ref="C475:F475"/>
    <mergeCell ref="A474:B474"/>
    <mergeCell ref="C474:F474"/>
    <mergeCell ref="A473:B473"/>
    <mergeCell ref="C473:F473"/>
    <mergeCell ref="A478:B478"/>
    <mergeCell ref="C478:F478"/>
    <mergeCell ref="A477:B477"/>
    <mergeCell ref="C477:F477"/>
    <mergeCell ref="A476:B476"/>
    <mergeCell ref="C476:F476"/>
    <mergeCell ref="A481:B481"/>
    <mergeCell ref="C481:F481"/>
    <mergeCell ref="A480:B480"/>
    <mergeCell ref="C480:F480"/>
    <mergeCell ref="A479:B479"/>
    <mergeCell ref="C479:F479"/>
    <mergeCell ref="A484:B484"/>
    <mergeCell ref="C484:F484"/>
    <mergeCell ref="A483:B483"/>
    <mergeCell ref="C483:F483"/>
    <mergeCell ref="A482:B482"/>
    <mergeCell ref="C482:F482"/>
    <mergeCell ref="A487:B487"/>
    <mergeCell ref="C487:F487"/>
    <mergeCell ref="A486:B486"/>
    <mergeCell ref="C486:F486"/>
    <mergeCell ref="A485:B485"/>
    <mergeCell ref="C485:F485"/>
    <mergeCell ref="A491:B491"/>
    <mergeCell ref="C491:F491"/>
    <mergeCell ref="A489:B489"/>
    <mergeCell ref="C489:F489"/>
    <mergeCell ref="A488:B488"/>
    <mergeCell ref="C488:F488"/>
    <mergeCell ref="A494:B494"/>
    <mergeCell ref="C494:F494"/>
    <mergeCell ref="A493:B493"/>
    <mergeCell ref="C493:F493"/>
    <mergeCell ref="A492:B492"/>
    <mergeCell ref="C492:F492"/>
    <mergeCell ref="A497:B497"/>
    <mergeCell ref="C497:F497"/>
    <mergeCell ref="A496:B496"/>
    <mergeCell ref="C496:F496"/>
    <mergeCell ref="A495:B495"/>
    <mergeCell ref="C495:F495"/>
    <mergeCell ref="A500:B500"/>
    <mergeCell ref="C500:F500"/>
    <mergeCell ref="A499:B499"/>
    <mergeCell ref="C499:F499"/>
    <mergeCell ref="A498:B498"/>
    <mergeCell ref="C498:F498"/>
    <mergeCell ref="A503:B503"/>
    <mergeCell ref="C503:F503"/>
    <mergeCell ref="A502:B502"/>
    <mergeCell ref="C502:F502"/>
    <mergeCell ref="A501:B501"/>
    <mergeCell ref="C501:F501"/>
    <mergeCell ref="A506:B506"/>
    <mergeCell ref="C506:F506"/>
    <mergeCell ref="A505:B505"/>
    <mergeCell ref="C505:F505"/>
    <mergeCell ref="A504:B504"/>
    <mergeCell ref="C504:F504"/>
    <mergeCell ref="A509:B509"/>
    <mergeCell ref="C509:F509"/>
    <mergeCell ref="A508:B508"/>
    <mergeCell ref="C508:F508"/>
    <mergeCell ref="A507:B507"/>
    <mergeCell ref="C507:F507"/>
    <mergeCell ref="A512:B512"/>
    <mergeCell ref="C512:F512"/>
    <mergeCell ref="A511:B511"/>
    <mergeCell ref="C511:F511"/>
    <mergeCell ref="A510:B510"/>
    <mergeCell ref="C510:F510"/>
    <mergeCell ref="A516:B516"/>
    <mergeCell ref="C516:F516"/>
    <mergeCell ref="A515:B515"/>
    <mergeCell ref="C515:F515"/>
    <mergeCell ref="A514:B514"/>
    <mergeCell ref="C514:F514"/>
    <mergeCell ref="A519:B519"/>
    <mergeCell ref="C519:F519"/>
    <mergeCell ref="A518:B518"/>
    <mergeCell ref="C518:F518"/>
    <mergeCell ref="A517:B517"/>
    <mergeCell ref="C517:F517"/>
    <mergeCell ref="A522:B522"/>
    <mergeCell ref="C522:F522"/>
    <mergeCell ref="A521:B521"/>
    <mergeCell ref="C521:F521"/>
    <mergeCell ref="A520:B520"/>
    <mergeCell ref="C520:F520"/>
    <mergeCell ref="A525:B525"/>
    <mergeCell ref="C525:F525"/>
    <mergeCell ref="A524:B524"/>
    <mergeCell ref="C524:F524"/>
    <mergeCell ref="A523:B523"/>
    <mergeCell ref="C523:F523"/>
    <mergeCell ref="A528:B528"/>
    <mergeCell ref="C528:F528"/>
    <mergeCell ref="A527:B527"/>
    <mergeCell ref="C527:F527"/>
    <mergeCell ref="A533:B533"/>
    <mergeCell ref="C533:F533"/>
    <mergeCell ref="A532:B532"/>
    <mergeCell ref="C532:F532"/>
    <mergeCell ref="A531:B531"/>
    <mergeCell ref="C531:F531"/>
    <mergeCell ref="A535:B535"/>
    <mergeCell ref="C535:F535"/>
    <mergeCell ref="A534:B534"/>
    <mergeCell ref="C534:F534"/>
    <mergeCell ref="A540:B540"/>
    <mergeCell ref="C540:F540"/>
    <mergeCell ref="A539:B539"/>
    <mergeCell ref="C539:F539"/>
    <mergeCell ref="A538:B538"/>
    <mergeCell ref="C538:F538"/>
    <mergeCell ref="A543:B543"/>
    <mergeCell ref="C543:F543"/>
    <mergeCell ref="A542:B542"/>
    <mergeCell ref="C542:F542"/>
    <mergeCell ref="A541:B541"/>
    <mergeCell ref="C541:F541"/>
    <mergeCell ref="A546:B546"/>
    <mergeCell ref="C546:F546"/>
    <mergeCell ref="A545:B545"/>
    <mergeCell ref="C545:F545"/>
    <mergeCell ref="A544:B544"/>
    <mergeCell ref="C544:F544"/>
    <mergeCell ref="A549:B549"/>
    <mergeCell ref="C549:F549"/>
    <mergeCell ref="A548:B548"/>
    <mergeCell ref="C548:F548"/>
    <mergeCell ref="A547:B547"/>
    <mergeCell ref="C547:F547"/>
    <mergeCell ref="A552:B552"/>
    <mergeCell ref="C552:F552"/>
    <mergeCell ref="A551:B551"/>
    <mergeCell ref="C551:F551"/>
    <mergeCell ref="A550:B550"/>
    <mergeCell ref="C550:F550"/>
    <mergeCell ref="A555:B555"/>
    <mergeCell ref="C555:F555"/>
    <mergeCell ref="A554:B554"/>
    <mergeCell ref="C554:F554"/>
    <mergeCell ref="A553:B553"/>
    <mergeCell ref="C553:F553"/>
    <mergeCell ref="A558:B558"/>
    <mergeCell ref="C558:F558"/>
    <mergeCell ref="A557:B557"/>
    <mergeCell ref="C557:F557"/>
    <mergeCell ref="A556:B556"/>
    <mergeCell ref="C556:F556"/>
    <mergeCell ref="A561:B561"/>
    <mergeCell ref="C561:F561"/>
    <mergeCell ref="A560:B560"/>
    <mergeCell ref="C560:F560"/>
    <mergeCell ref="A559:B559"/>
    <mergeCell ref="C559:F559"/>
    <mergeCell ref="A564:B564"/>
    <mergeCell ref="C564:F564"/>
    <mergeCell ref="A563:B563"/>
    <mergeCell ref="C563:F563"/>
    <mergeCell ref="A562:B562"/>
    <mergeCell ref="C562:F562"/>
    <mergeCell ref="A567:B567"/>
    <mergeCell ref="C567:F567"/>
    <mergeCell ref="A566:B566"/>
    <mergeCell ref="C566:F566"/>
    <mergeCell ref="A565:B565"/>
    <mergeCell ref="C565:F565"/>
    <mergeCell ref="A570:B570"/>
    <mergeCell ref="C570:F570"/>
    <mergeCell ref="A569:B569"/>
    <mergeCell ref="C569:F569"/>
    <mergeCell ref="A568:B568"/>
    <mergeCell ref="C568:F568"/>
    <mergeCell ref="A573:B573"/>
    <mergeCell ref="C573:F573"/>
    <mergeCell ref="A572:B572"/>
    <mergeCell ref="C572:F572"/>
    <mergeCell ref="A571:B571"/>
    <mergeCell ref="C571:F571"/>
    <mergeCell ref="A576:B576"/>
    <mergeCell ref="C576:F576"/>
    <mergeCell ref="A575:B575"/>
    <mergeCell ref="C575:F575"/>
    <mergeCell ref="A574:B574"/>
    <mergeCell ref="C574:F574"/>
    <mergeCell ref="A579:B579"/>
    <mergeCell ref="C579:F579"/>
    <mergeCell ref="A578:B578"/>
    <mergeCell ref="C578:F578"/>
    <mergeCell ref="A577:B577"/>
    <mergeCell ref="C577:F577"/>
    <mergeCell ref="A582:B582"/>
    <mergeCell ref="C582:F582"/>
    <mergeCell ref="A581:B581"/>
    <mergeCell ref="C581:F581"/>
    <mergeCell ref="A580:B580"/>
    <mergeCell ref="C580:F580"/>
    <mergeCell ref="A585:B585"/>
    <mergeCell ref="C585:F585"/>
    <mergeCell ref="A584:B584"/>
    <mergeCell ref="C584:F584"/>
    <mergeCell ref="A583:B583"/>
    <mergeCell ref="C583:F583"/>
    <mergeCell ref="A588:B588"/>
    <mergeCell ref="C588:F588"/>
    <mergeCell ref="A587:B587"/>
    <mergeCell ref="C587:F587"/>
    <mergeCell ref="A586:B586"/>
    <mergeCell ref="C586:F586"/>
    <mergeCell ref="A591:B591"/>
    <mergeCell ref="C591:F591"/>
    <mergeCell ref="A590:B590"/>
    <mergeCell ref="C590:F590"/>
    <mergeCell ref="A589:B589"/>
    <mergeCell ref="C589:F589"/>
    <mergeCell ref="A594:B594"/>
    <mergeCell ref="C594:F594"/>
    <mergeCell ref="A593:B593"/>
    <mergeCell ref="C593:F593"/>
    <mergeCell ref="A592:B592"/>
    <mergeCell ref="C592:F592"/>
    <mergeCell ref="A597:B597"/>
    <mergeCell ref="C597:F597"/>
    <mergeCell ref="A596:B596"/>
    <mergeCell ref="C596:F596"/>
    <mergeCell ref="A595:B595"/>
    <mergeCell ref="C595:F595"/>
    <mergeCell ref="A600:B600"/>
    <mergeCell ref="C600:F600"/>
    <mergeCell ref="A599:B599"/>
    <mergeCell ref="C599:F599"/>
    <mergeCell ref="A598:B598"/>
    <mergeCell ref="C598:F598"/>
    <mergeCell ref="A603:B603"/>
    <mergeCell ref="C603:F603"/>
    <mergeCell ref="A602:B602"/>
    <mergeCell ref="C602:F602"/>
    <mergeCell ref="A601:B601"/>
    <mergeCell ref="C601:F601"/>
    <mergeCell ref="A606:B606"/>
    <mergeCell ref="C606:F606"/>
    <mergeCell ref="A605:B605"/>
    <mergeCell ref="C605:F605"/>
    <mergeCell ref="A604:B604"/>
    <mergeCell ref="C604:F604"/>
    <mergeCell ref="A609:B609"/>
    <mergeCell ref="C609:F609"/>
    <mergeCell ref="A608:B608"/>
    <mergeCell ref="C608:F608"/>
    <mergeCell ref="A607:B607"/>
    <mergeCell ref="C607:F607"/>
    <mergeCell ref="A613:B613"/>
    <mergeCell ref="C613:F613"/>
    <mergeCell ref="A611:B611"/>
    <mergeCell ref="C611:F611"/>
    <mergeCell ref="A610:B610"/>
    <mergeCell ref="C610:F610"/>
    <mergeCell ref="A612:B612"/>
    <mergeCell ref="C612:F612"/>
    <mergeCell ref="A616:B616"/>
    <mergeCell ref="C616:F616"/>
    <mergeCell ref="A615:B615"/>
    <mergeCell ref="C615:F615"/>
    <mergeCell ref="A614:B614"/>
    <mergeCell ref="C614:F6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9"/>
  <sheetViews>
    <sheetView showGridLines="0" topLeftCell="A442" workbookViewId="0">
      <selection activeCell="A14" sqref="A14:Y517"/>
    </sheetView>
  </sheetViews>
  <sheetFormatPr baseColWidth="10" defaultColWidth="9.140625" defaultRowHeight="12.75" x14ac:dyDescent="0.2"/>
  <cols>
    <col min="1" max="1" width="12" customWidth="1"/>
    <col min="2" max="2" width="1.28515625" customWidth="1"/>
    <col min="3" max="3" width="11.140625" customWidth="1"/>
    <col min="4" max="4" width="27.42578125" customWidth="1"/>
    <col min="5" max="5" width="20" customWidth="1"/>
    <col min="6" max="6" width="13.85546875" customWidth="1"/>
    <col min="7" max="7" width="13.42578125" customWidth="1"/>
    <col min="8" max="8" width="0" hidden="1" customWidth="1"/>
    <col min="9" max="9" width="13.42578125" customWidth="1"/>
    <col min="10" max="10" width="0" hidden="1" customWidth="1"/>
    <col min="11" max="11" width="10.28515625" customWidth="1"/>
    <col min="12" max="12" width="3.140625" customWidth="1"/>
    <col min="13" max="13" width="0" hidden="1" customWidth="1"/>
    <col min="14" max="14" width="3.5703125" customWidth="1"/>
    <col min="15" max="15" width="9.85546875" customWidth="1"/>
    <col min="16" max="16" width="0" hidden="1" customWidth="1"/>
    <col min="17" max="17" width="13.42578125" customWidth="1"/>
    <col min="18" max="18" width="0" hidden="1" customWidth="1"/>
    <col min="19" max="19" width="13.42578125" customWidth="1"/>
    <col min="20" max="20" width="0" hidden="1" customWidth="1"/>
    <col min="21" max="21" width="3.5703125" customWidth="1"/>
    <col min="22" max="22" width="9.85546875" customWidth="1"/>
    <col min="23" max="23" width="0" hidden="1" customWidth="1"/>
    <col min="24" max="24" width="6.140625" customWidth="1"/>
    <col min="25" max="25" width="7.28515625" customWidth="1"/>
    <col min="26" max="26" width="0" hidden="1" customWidth="1"/>
  </cols>
  <sheetData>
    <row r="1" spans="1:25" ht="21.6" customHeight="1" x14ac:dyDescent="0.2">
      <c r="A1" s="41"/>
      <c r="B1" s="42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22.35" customHeight="1" x14ac:dyDescent="0.2">
      <c r="A2" s="41"/>
      <c r="B2" s="4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21.95" customHeight="1" x14ac:dyDescent="0.2">
      <c r="A3" s="41"/>
    </row>
    <row r="4" spans="1:25" ht="3" customHeight="1" x14ac:dyDescent="0.2"/>
    <row r="5" spans="1:25" ht="17.100000000000001" customHeight="1" x14ac:dyDescent="0.2">
      <c r="A5" s="44" t="s">
        <v>1</v>
      </c>
      <c r="B5" s="41"/>
      <c r="C5" s="41"/>
      <c r="D5" s="45" t="s">
        <v>2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5" ht="17.100000000000001" customHeight="1" x14ac:dyDescent="0.2">
      <c r="A6" s="44" t="s">
        <v>3</v>
      </c>
      <c r="B6" s="41"/>
      <c r="C6" s="41"/>
      <c r="D6" s="45" t="s">
        <v>4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5" ht="17.100000000000001" customHeight="1" x14ac:dyDescent="0.2">
      <c r="A7" s="44" t="s">
        <v>5</v>
      </c>
      <c r="B7" s="41"/>
      <c r="C7" s="41"/>
      <c r="D7" s="45" t="s">
        <v>6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5" ht="17.100000000000001" customHeight="1" x14ac:dyDescent="0.2">
      <c r="A8" s="44" t="s">
        <v>7</v>
      </c>
      <c r="B8" s="41"/>
      <c r="C8" s="41"/>
      <c r="D8" s="45" t="s">
        <v>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5" ht="409.6" hidden="1" customHeight="1" x14ac:dyDescent="0.2"/>
    <row r="10" spans="1:25" ht="17.100000000000001" customHeight="1" x14ac:dyDescent="0.2">
      <c r="A10" s="46" t="s">
        <v>9</v>
      </c>
      <c r="B10" s="41"/>
      <c r="C10" s="41"/>
      <c r="D10" s="45" t="s">
        <v>10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1:25" ht="5.0999999999999996" customHeight="1" x14ac:dyDescent="0.2"/>
    <row r="12" spans="1:25" ht="4.1500000000000004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32" t="s">
        <v>11</v>
      </c>
      <c r="B13" s="33"/>
      <c r="C13" s="34" t="s">
        <v>12</v>
      </c>
      <c r="D13" s="35"/>
      <c r="E13" s="35"/>
      <c r="F13" s="33"/>
      <c r="G13" s="4" t="s">
        <v>13</v>
      </c>
      <c r="I13" s="4" t="s">
        <v>14</v>
      </c>
      <c r="K13" s="34" t="s">
        <v>15</v>
      </c>
      <c r="L13" s="33"/>
      <c r="N13" s="34" t="s">
        <v>16</v>
      </c>
      <c r="O13" s="33"/>
      <c r="Q13" s="4" t="s">
        <v>17</v>
      </c>
      <c r="S13" s="4" t="s">
        <v>18</v>
      </c>
      <c r="U13" s="34" t="s">
        <v>19</v>
      </c>
      <c r="V13" s="33"/>
      <c r="X13" s="34" t="s">
        <v>20</v>
      </c>
      <c r="Y13" s="33"/>
    </row>
    <row r="14" spans="1:25" ht="12.75" customHeight="1" x14ac:dyDescent="0.2">
      <c r="A14" s="26" t="s">
        <v>21</v>
      </c>
      <c r="B14" s="27"/>
      <c r="C14" s="28" t="s">
        <v>22</v>
      </c>
      <c r="D14" s="29"/>
      <c r="E14" s="29"/>
      <c r="F14" s="27"/>
      <c r="G14" s="5">
        <v>822790</v>
      </c>
      <c r="I14" s="5">
        <v>75301670</v>
      </c>
      <c r="K14" s="47">
        <v>0</v>
      </c>
      <c r="L14" s="27"/>
      <c r="N14" s="47">
        <v>74478880</v>
      </c>
      <c r="O14" s="27"/>
      <c r="Q14" s="5">
        <v>0</v>
      </c>
      <c r="S14" s="5">
        <v>74478880</v>
      </c>
      <c r="U14" s="47">
        <v>0</v>
      </c>
      <c r="V14" s="27"/>
      <c r="X14" s="47">
        <v>0</v>
      </c>
      <c r="Y14" s="27"/>
    </row>
    <row r="15" spans="1:25" ht="12.75" customHeight="1" x14ac:dyDescent="0.2">
      <c r="A15" s="26" t="s">
        <v>23</v>
      </c>
      <c r="B15" s="27"/>
      <c r="C15" s="28" t="s">
        <v>24</v>
      </c>
      <c r="D15" s="29"/>
      <c r="E15" s="29"/>
      <c r="F15" s="27"/>
      <c r="G15" s="5">
        <v>100920</v>
      </c>
      <c r="I15" s="5">
        <v>115342</v>
      </c>
      <c r="K15" s="47">
        <v>0</v>
      </c>
      <c r="L15" s="27"/>
      <c r="N15" s="47">
        <v>14422</v>
      </c>
      <c r="O15" s="27"/>
      <c r="Q15" s="5">
        <v>0</v>
      </c>
      <c r="S15" s="5">
        <v>14422</v>
      </c>
      <c r="U15" s="47">
        <v>0</v>
      </c>
      <c r="V15" s="27"/>
      <c r="X15" s="47">
        <v>0</v>
      </c>
      <c r="Y15" s="27"/>
    </row>
    <row r="16" spans="1:25" ht="12.75" customHeight="1" x14ac:dyDescent="0.2">
      <c r="A16" s="26" t="s">
        <v>25</v>
      </c>
      <c r="B16" s="27"/>
      <c r="C16" s="28" t="s">
        <v>26</v>
      </c>
      <c r="D16" s="29"/>
      <c r="E16" s="29"/>
      <c r="F16" s="27"/>
      <c r="G16" s="5">
        <v>38189119379</v>
      </c>
      <c r="I16" s="5">
        <v>39080576154</v>
      </c>
      <c r="K16" s="47">
        <v>0</v>
      </c>
      <c r="L16" s="27"/>
      <c r="N16" s="47">
        <v>891456775</v>
      </c>
      <c r="O16" s="27"/>
      <c r="Q16" s="5">
        <v>0</v>
      </c>
      <c r="S16" s="5">
        <v>891456775</v>
      </c>
      <c r="U16" s="47">
        <v>0</v>
      </c>
      <c r="V16" s="27"/>
      <c r="X16" s="47">
        <v>0</v>
      </c>
      <c r="Y16" s="27"/>
    </row>
    <row r="17" spans="1:25" ht="12.75" customHeight="1" x14ac:dyDescent="0.2">
      <c r="A17" s="26" t="s">
        <v>27</v>
      </c>
      <c r="B17" s="27"/>
      <c r="C17" s="28" t="s">
        <v>28</v>
      </c>
      <c r="D17" s="29"/>
      <c r="E17" s="29"/>
      <c r="F17" s="27"/>
      <c r="G17" s="5">
        <v>8000000</v>
      </c>
      <c r="I17" s="5">
        <v>7585074</v>
      </c>
      <c r="K17" s="47">
        <v>414926</v>
      </c>
      <c r="L17" s="27"/>
      <c r="N17" s="47">
        <v>0</v>
      </c>
      <c r="O17" s="27"/>
      <c r="Q17" s="5">
        <v>414926</v>
      </c>
      <c r="S17" s="5">
        <v>0</v>
      </c>
      <c r="U17" s="47">
        <v>0</v>
      </c>
      <c r="V17" s="27"/>
      <c r="X17" s="47">
        <v>0</v>
      </c>
      <c r="Y17" s="27"/>
    </row>
    <row r="18" spans="1:25" ht="12.75" customHeight="1" x14ac:dyDescent="0.2">
      <c r="A18" s="26" t="s">
        <v>29</v>
      </c>
      <c r="B18" s="27"/>
      <c r="C18" s="28" t="s">
        <v>30</v>
      </c>
      <c r="D18" s="29"/>
      <c r="E18" s="29"/>
      <c r="F18" s="27"/>
      <c r="G18" s="5">
        <v>14952215801</v>
      </c>
      <c r="I18" s="5">
        <v>13873473997</v>
      </c>
      <c r="K18" s="47">
        <v>1078741804</v>
      </c>
      <c r="L18" s="27"/>
      <c r="N18" s="47">
        <v>0</v>
      </c>
      <c r="O18" s="27"/>
      <c r="Q18" s="5">
        <v>1078741804</v>
      </c>
      <c r="S18" s="5">
        <v>0</v>
      </c>
      <c r="U18" s="47">
        <v>0</v>
      </c>
      <c r="V18" s="27"/>
      <c r="X18" s="47">
        <v>0</v>
      </c>
      <c r="Y18" s="27"/>
    </row>
    <row r="19" spans="1:25" ht="12.75" customHeight="1" x14ac:dyDescent="0.2">
      <c r="A19" s="26" t="s">
        <v>31</v>
      </c>
      <c r="B19" s="27"/>
      <c r="C19" s="28" t="s">
        <v>32</v>
      </c>
      <c r="D19" s="29"/>
      <c r="E19" s="29"/>
      <c r="F19" s="27"/>
      <c r="G19" s="5">
        <v>16615350785</v>
      </c>
      <c r="I19" s="5">
        <v>16053737417</v>
      </c>
      <c r="K19" s="47">
        <v>561613368</v>
      </c>
      <c r="L19" s="27"/>
      <c r="N19" s="47">
        <v>0</v>
      </c>
      <c r="O19" s="27"/>
      <c r="Q19" s="5">
        <v>561613368</v>
      </c>
      <c r="S19" s="5">
        <v>0</v>
      </c>
      <c r="U19" s="47">
        <v>0</v>
      </c>
      <c r="V19" s="27"/>
      <c r="X19" s="47">
        <v>0</v>
      </c>
      <c r="Y19" s="27"/>
    </row>
    <row r="20" spans="1:25" ht="12.75" customHeight="1" x14ac:dyDescent="0.2">
      <c r="A20" s="26" t="s">
        <v>33</v>
      </c>
      <c r="B20" s="27"/>
      <c r="C20" s="28" t="s">
        <v>34</v>
      </c>
      <c r="D20" s="29"/>
      <c r="E20" s="29"/>
      <c r="F20" s="27"/>
      <c r="G20" s="5">
        <v>5479791840</v>
      </c>
      <c r="I20" s="5">
        <v>5389604741</v>
      </c>
      <c r="K20" s="47">
        <v>90187099</v>
      </c>
      <c r="L20" s="27"/>
      <c r="N20" s="47">
        <v>0</v>
      </c>
      <c r="O20" s="27"/>
      <c r="Q20" s="5">
        <v>90187099</v>
      </c>
      <c r="S20" s="5">
        <v>0</v>
      </c>
      <c r="U20" s="47">
        <v>0</v>
      </c>
      <c r="V20" s="27"/>
      <c r="X20" s="47">
        <v>0</v>
      </c>
      <c r="Y20" s="27"/>
    </row>
    <row r="21" spans="1:25" ht="12.75" customHeight="1" x14ac:dyDescent="0.2">
      <c r="A21" s="26" t="s">
        <v>35</v>
      </c>
      <c r="B21" s="27"/>
      <c r="C21" s="28" t="s">
        <v>36</v>
      </c>
      <c r="D21" s="29"/>
      <c r="E21" s="29"/>
      <c r="F21" s="27"/>
      <c r="G21" s="5">
        <v>1607772072</v>
      </c>
      <c r="I21" s="5">
        <v>1310979497</v>
      </c>
      <c r="K21" s="47">
        <v>296792575</v>
      </c>
      <c r="L21" s="27"/>
      <c r="N21" s="47">
        <v>0</v>
      </c>
      <c r="O21" s="27"/>
      <c r="Q21" s="5">
        <v>296792575</v>
      </c>
      <c r="S21" s="5">
        <v>0</v>
      </c>
      <c r="U21" s="47">
        <v>0</v>
      </c>
      <c r="V21" s="27"/>
      <c r="X21" s="47">
        <v>0</v>
      </c>
      <c r="Y21" s="27"/>
    </row>
    <row r="22" spans="1:25" ht="12.75" customHeight="1" x14ac:dyDescent="0.2">
      <c r="A22" s="26" t="s">
        <v>37</v>
      </c>
      <c r="B22" s="27"/>
      <c r="C22" s="28" t="s">
        <v>38</v>
      </c>
      <c r="D22" s="29"/>
      <c r="E22" s="29"/>
      <c r="F22" s="27"/>
      <c r="G22" s="5">
        <v>12759257</v>
      </c>
      <c r="I22" s="5">
        <v>0</v>
      </c>
      <c r="K22" s="47">
        <v>12759257</v>
      </c>
      <c r="L22" s="27"/>
      <c r="N22" s="47">
        <v>0</v>
      </c>
      <c r="O22" s="27"/>
      <c r="Q22" s="5">
        <v>12759257</v>
      </c>
      <c r="S22" s="5">
        <v>0</v>
      </c>
      <c r="U22" s="47">
        <v>0</v>
      </c>
      <c r="V22" s="27"/>
      <c r="X22" s="47">
        <v>0</v>
      </c>
      <c r="Y22" s="27"/>
    </row>
    <row r="23" spans="1:25" ht="12.75" customHeight="1" x14ac:dyDescent="0.2">
      <c r="A23" s="26" t="s">
        <v>39</v>
      </c>
      <c r="B23" s="27"/>
      <c r="C23" s="28" t="s">
        <v>40</v>
      </c>
      <c r="D23" s="29"/>
      <c r="E23" s="29"/>
      <c r="F23" s="27"/>
      <c r="G23" s="5">
        <v>103876921</v>
      </c>
      <c r="I23" s="5">
        <v>114159217</v>
      </c>
      <c r="K23" s="47">
        <v>0</v>
      </c>
      <c r="L23" s="27"/>
      <c r="N23" s="47">
        <v>10282296</v>
      </c>
      <c r="O23" s="27"/>
      <c r="Q23" s="5">
        <v>0</v>
      </c>
      <c r="S23" s="5">
        <v>10282296</v>
      </c>
      <c r="U23" s="47">
        <v>0</v>
      </c>
      <c r="V23" s="27"/>
      <c r="X23" s="47">
        <v>0</v>
      </c>
      <c r="Y23" s="27"/>
    </row>
    <row r="24" spans="1:25" ht="12.75" customHeight="1" x14ac:dyDescent="0.2">
      <c r="A24" s="26" t="s">
        <v>41</v>
      </c>
      <c r="B24" s="27"/>
      <c r="C24" s="28" t="s">
        <v>42</v>
      </c>
      <c r="D24" s="29"/>
      <c r="E24" s="29"/>
      <c r="F24" s="27"/>
      <c r="G24" s="5">
        <v>65583248</v>
      </c>
      <c r="I24" s="5">
        <v>89716920</v>
      </c>
      <c r="K24" s="47">
        <v>0</v>
      </c>
      <c r="L24" s="27"/>
      <c r="N24" s="47">
        <v>24133672</v>
      </c>
      <c r="O24" s="27"/>
      <c r="Q24" s="5">
        <v>0</v>
      </c>
      <c r="S24" s="5">
        <v>24133672</v>
      </c>
      <c r="U24" s="47">
        <v>0</v>
      </c>
      <c r="V24" s="27"/>
      <c r="X24" s="47">
        <v>0</v>
      </c>
      <c r="Y24" s="27"/>
    </row>
    <row r="25" spans="1:25" ht="12.75" customHeight="1" x14ac:dyDescent="0.2">
      <c r="A25" s="26" t="s">
        <v>43</v>
      </c>
      <c r="B25" s="27"/>
      <c r="C25" s="28" t="s">
        <v>44</v>
      </c>
      <c r="D25" s="29"/>
      <c r="E25" s="29"/>
      <c r="F25" s="27"/>
      <c r="G25" s="5">
        <v>1969750776</v>
      </c>
      <c r="I25" s="5">
        <v>1881148607</v>
      </c>
      <c r="K25" s="47">
        <v>88602169</v>
      </c>
      <c r="L25" s="27"/>
      <c r="N25" s="47">
        <v>0</v>
      </c>
      <c r="O25" s="27"/>
      <c r="Q25" s="5">
        <v>88602169</v>
      </c>
      <c r="S25" s="5">
        <v>0</v>
      </c>
      <c r="U25" s="47">
        <v>0</v>
      </c>
      <c r="V25" s="27"/>
      <c r="X25" s="47">
        <v>0</v>
      </c>
      <c r="Y25" s="27"/>
    </row>
    <row r="26" spans="1:25" ht="12.75" customHeight="1" x14ac:dyDescent="0.2">
      <c r="A26" s="26" t="s">
        <v>45</v>
      </c>
      <c r="B26" s="27"/>
      <c r="C26" s="28" t="s">
        <v>46</v>
      </c>
      <c r="D26" s="29"/>
      <c r="E26" s="29"/>
      <c r="F26" s="27"/>
      <c r="G26" s="5">
        <v>146130680</v>
      </c>
      <c r="I26" s="5">
        <v>187069225</v>
      </c>
      <c r="K26" s="47">
        <v>0</v>
      </c>
      <c r="L26" s="27"/>
      <c r="N26" s="47">
        <v>40938545</v>
      </c>
      <c r="O26" s="27"/>
      <c r="Q26" s="5">
        <v>0</v>
      </c>
      <c r="S26" s="5">
        <v>40938545</v>
      </c>
      <c r="U26" s="47">
        <v>0</v>
      </c>
      <c r="V26" s="27"/>
      <c r="X26" s="47">
        <v>0</v>
      </c>
      <c r="Y26" s="27"/>
    </row>
    <row r="27" spans="1:25" ht="12.75" customHeight="1" x14ac:dyDescent="0.2">
      <c r="A27" s="26" t="s">
        <v>47</v>
      </c>
      <c r="B27" s="27"/>
      <c r="C27" s="28" t="s">
        <v>48</v>
      </c>
      <c r="D27" s="29"/>
      <c r="E27" s="29"/>
      <c r="F27" s="27"/>
      <c r="G27" s="5">
        <v>319910324</v>
      </c>
      <c r="I27" s="5">
        <v>359280350</v>
      </c>
      <c r="K27" s="47">
        <v>0</v>
      </c>
      <c r="L27" s="27"/>
      <c r="N27" s="47">
        <v>39370026</v>
      </c>
      <c r="O27" s="27"/>
      <c r="Q27" s="5">
        <v>0</v>
      </c>
      <c r="S27" s="5">
        <v>39370026</v>
      </c>
      <c r="U27" s="47">
        <v>0</v>
      </c>
      <c r="V27" s="27"/>
      <c r="X27" s="47">
        <v>0</v>
      </c>
      <c r="Y27" s="27"/>
    </row>
    <row r="28" spans="1:25" ht="12.75" customHeight="1" x14ac:dyDescent="0.2">
      <c r="A28" s="26" t="s">
        <v>49</v>
      </c>
      <c r="B28" s="27"/>
      <c r="C28" s="28" t="s">
        <v>50</v>
      </c>
      <c r="D28" s="29"/>
      <c r="E28" s="29"/>
      <c r="F28" s="27"/>
      <c r="G28" s="5">
        <v>514731398</v>
      </c>
      <c r="I28" s="5">
        <v>158521592</v>
      </c>
      <c r="K28" s="47">
        <v>356209806</v>
      </c>
      <c r="L28" s="27"/>
      <c r="N28" s="47">
        <v>0</v>
      </c>
      <c r="O28" s="27"/>
      <c r="Q28" s="5">
        <v>356209806</v>
      </c>
      <c r="S28" s="5">
        <v>0</v>
      </c>
      <c r="U28" s="47">
        <v>0</v>
      </c>
      <c r="V28" s="27"/>
      <c r="X28" s="47">
        <v>0</v>
      </c>
      <c r="Y28" s="27"/>
    </row>
    <row r="29" spans="1:25" ht="12.75" customHeight="1" x14ac:dyDescent="0.2">
      <c r="A29" s="26" t="s">
        <v>51</v>
      </c>
      <c r="B29" s="27"/>
      <c r="C29" s="28" t="s">
        <v>52</v>
      </c>
      <c r="D29" s="29"/>
      <c r="E29" s="29"/>
      <c r="F29" s="27"/>
      <c r="G29" s="5">
        <v>439523566</v>
      </c>
      <c r="I29" s="5">
        <v>740573935</v>
      </c>
      <c r="K29" s="47">
        <v>0</v>
      </c>
      <c r="L29" s="27"/>
      <c r="N29" s="47">
        <v>301050369</v>
      </c>
      <c r="O29" s="27"/>
      <c r="Q29" s="5">
        <v>0</v>
      </c>
      <c r="S29" s="5">
        <v>301050369</v>
      </c>
      <c r="U29" s="47">
        <v>0</v>
      </c>
      <c r="V29" s="27"/>
      <c r="X29" s="47">
        <v>0</v>
      </c>
      <c r="Y29" s="27"/>
    </row>
    <row r="30" spans="1:25" ht="12.75" customHeight="1" x14ac:dyDescent="0.2">
      <c r="A30" s="26" t="s">
        <v>53</v>
      </c>
      <c r="B30" s="27"/>
      <c r="C30" s="28" t="s">
        <v>54</v>
      </c>
      <c r="D30" s="29"/>
      <c r="E30" s="29"/>
      <c r="F30" s="27"/>
      <c r="G30" s="5">
        <v>74573691</v>
      </c>
      <c r="I30" s="5">
        <v>67212481</v>
      </c>
      <c r="K30" s="47">
        <v>7361210</v>
      </c>
      <c r="L30" s="27"/>
      <c r="N30" s="47">
        <v>0</v>
      </c>
      <c r="O30" s="27"/>
      <c r="Q30" s="5">
        <v>7361210</v>
      </c>
      <c r="S30" s="5">
        <v>0</v>
      </c>
      <c r="U30" s="47">
        <v>0</v>
      </c>
      <c r="V30" s="27"/>
      <c r="X30" s="47">
        <v>0</v>
      </c>
      <c r="Y30" s="27"/>
    </row>
    <row r="31" spans="1:25" ht="12.75" customHeight="1" x14ac:dyDescent="0.2">
      <c r="A31" s="26" t="s">
        <v>55</v>
      </c>
      <c r="B31" s="27"/>
      <c r="C31" s="28" t="s">
        <v>56</v>
      </c>
      <c r="D31" s="29"/>
      <c r="E31" s="29"/>
      <c r="F31" s="27"/>
      <c r="G31" s="5">
        <v>1025190828</v>
      </c>
      <c r="I31" s="5">
        <v>799289853</v>
      </c>
      <c r="K31" s="47">
        <v>225900975</v>
      </c>
      <c r="L31" s="27"/>
      <c r="N31" s="47">
        <v>0</v>
      </c>
      <c r="O31" s="27"/>
      <c r="Q31" s="5">
        <v>225900975</v>
      </c>
      <c r="S31" s="5">
        <v>0</v>
      </c>
      <c r="U31" s="47">
        <v>0</v>
      </c>
      <c r="V31" s="27"/>
      <c r="X31" s="47">
        <v>0</v>
      </c>
      <c r="Y31" s="27"/>
    </row>
    <row r="32" spans="1:25" ht="12.75" customHeight="1" x14ac:dyDescent="0.2">
      <c r="A32" s="26" t="s">
        <v>57</v>
      </c>
      <c r="B32" s="27"/>
      <c r="C32" s="28" t="s">
        <v>58</v>
      </c>
      <c r="D32" s="29"/>
      <c r="E32" s="29"/>
      <c r="F32" s="27"/>
      <c r="G32" s="5">
        <v>6003818</v>
      </c>
      <c r="I32" s="5">
        <v>8642244</v>
      </c>
      <c r="K32" s="47">
        <v>0</v>
      </c>
      <c r="L32" s="27"/>
      <c r="N32" s="47">
        <v>2638426</v>
      </c>
      <c r="O32" s="27"/>
      <c r="Q32" s="5">
        <v>0</v>
      </c>
      <c r="S32" s="5">
        <v>2638426</v>
      </c>
      <c r="U32" s="47">
        <v>0</v>
      </c>
      <c r="V32" s="27"/>
      <c r="X32" s="47">
        <v>0</v>
      </c>
      <c r="Y32" s="27"/>
    </row>
    <row r="33" spans="1:25" ht="12.75" customHeight="1" x14ac:dyDescent="0.2">
      <c r="A33" s="26" t="s">
        <v>59</v>
      </c>
      <c r="B33" s="27"/>
      <c r="C33" s="28" t="s">
        <v>60</v>
      </c>
      <c r="D33" s="29"/>
      <c r="E33" s="29"/>
      <c r="F33" s="27"/>
      <c r="G33" s="5">
        <v>735516543</v>
      </c>
      <c r="I33" s="5">
        <v>503510264</v>
      </c>
      <c r="K33" s="47">
        <v>232006279</v>
      </c>
      <c r="L33" s="27"/>
      <c r="N33" s="47">
        <v>0</v>
      </c>
      <c r="O33" s="27"/>
      <c r="Q33" s="5">
        <v>232006279</v>
      </c>
      <c r="S33" s="5">
        <v>0</v>
      </c>
      <c r="U33" s="47">
        <v>0</v>
      </c>
      <c r="V33" s="27"/>
      <c r="X33" s="47">
        <v>0</v>
      </c>
      <c r="Y33" s="27"/>
    </row>
    <row r="34" spans="1:25" ht="12.75" customHeight="1" x14ac:dyDescent="0.2">
      <c r="A34" s="26" t="s">
        <v>61</v>
      </c>
      <c r="B34" s="27"/>
      <c r="C34" s="28" t="s">
        <v>62</v>
      </c>
      <c r="D34" s="29"/>
      <c r="E34" s="29"/>
      <c r="F34" s="27"/>
      <c r="G34" s="5">
        <v>4860673438</v>
      </c>
      <c r="I34" s="5">
        <v>4240512071</v>
      </c>
      <c r="K34" s="47">
        <v>620161367</v>
      </c>
      <c r="L34" s="27"/>
      <c r="N34" s="47">
        <v>0</v>
      </c>
      <c r="O34" s="27"/>
      <c r="Q34" s="5">
        <v>620161367</v>
      </c>
      <c r="S34" s="5">
        <v>0</v>
      </c>
      <c r="U34" s="47">
        <v>0</v>
      </c>
      <c r="V34" s="27"/>
      <c r="X34" s="47">
        <v>0</v>
      </c>
      <c r="Y34" s="27"/>
    </row>
    <row r="35" spans="1:25" ht="12.75" customHeight="1" x14ac:dyDescent="0.2">
      <c r="A35" s="26" t="s">
        <v>63</v>
      </c>
      <c r="B35" s="27"/>
      <c r="C35" s="28" t="s">
        <v>64</v>
      </c>
      <c r="D35" s="29"/>
      <c r="E35" s="29"/>
      <c r="F35" s="27"/>
      <c r="G35" s="5">
        <v>638701683</v>
      </c>
      <c r="I35" s="5">
        <v>796243535</v>
      </c>
      <c r="K35" s="47">
        <v>0</v>
      </c>
      <c r="L35" s="27"/>
      <c r="N35" s="47">
        <v>157541852</v>
      </c>
      <c r="O35" s="27"/>
      <c r="Q35" s="5">
        <v>0</v>
      </c>
      <c r="S35" s="5">
        <v>157541852</v>
      </c>
      <c r="U35" s="47">
        <v>0</v>
      </c>
      <c r="V35" s="27"/>
      <c r="X35" s="47">
        <v>0</v>
      </c>
      <c r="Y35" s="27"/>
    </row>
    <row r="36" spans="1:25" ht="12.75" customHeight="1" x14ac:dyDescent="0.2">
      <c r="A36" s="26" t="s">
        <v>65</v>
      </c>
      <c r="B36" s="27"/>
      <c r="C36" s="28" t="s">
        <v>66</v>
      </c>
      <c r="D36" s="29"/>
      <c r="E36" s="29"/>
      <c r="F36" s="27"/>
      <c r="G36" s="5">
        <v>295795433</v>
      </c>
      <c r="I36" s="5">
        <v>340875619</v>
      </c>
      <c r="K36" s="47">
        <v>0</v>
      </c>
      <c r="L36" s="27"/>
      <c r="N36" s="47">
        <v>45080186</v>
      </c>
      <c r="O36" s="27"/>
      <c r="Q36" s="5">
        <v>0</v>
      </c>
      <c r="S36" s="5">
        <v>45080186</v>
      </c>
      <c r="U36" s="47">
        <v>0</v>
      </c>
      <c r="V36" s="27"/>
      <c r="X36" s="47">
        <v>0</v>
      </c>
      <c r="Y36" s="27"/>
    </row>
    <row r="37" spans="1:25" ht="12.75" customHeight="1" x14ac:dyDescent="0.2">
      <c r="A37" s="26" t="s">
        <v>67</v>
      </c>
      <c r="B37" s="27"/>
      <c r="C37" s="28" t="s">
        <v>68</v>
      </c>
      <c r="D37" s="29"/>
      <c r="E37" s="29"/>
      <c r="F37" s="27"/>
      <c r="G37" s="5">
        <v>218714392</v>
      </c>
      <c r="I37" s="5">
        <v>184445402</v>
      </c>
      <c r="K37" s="47">
        <v>34268990</v>
      </c>
      <c r="L37" s="27"/>
      <c r="N37" s="47">
        <v>0</v>
      </c>
      <c r="O37" s="27"/>
      <c r="Q37" s="5">
        <v>34268990</v>
      </c>
      <c r="S37" s="5">
        <v>0</v>
      </c>
      <c r="U37" s="47">
        <v>0</v>
      </c>
      <c r="V37" s="27"/>
      <c r="X37" s="47">
        <v>0</v>
      </c>
      <c r="Y37" s="27"/>
    </row>
    <row r="38" spans="1:25" ht="12.75" customHeight="1" x14ac:dyDescent="0.2">
      <c r="A38" s="26" t="s">
        <v>69</v>
      </c>
      <c r="B38" s="27"/>
      <c r="C38" s="28" t="s">
        <v>70</v>
      </c>
      <c r="D38" s="29"/>
      <c r="E38" s="29"/>
      <c r="F38" s="27"/>
      <c r="G38" s="5">
        <v>215103817</v>
      </c>
      <c r="I38" s="5">
        <v>289368014</v>
      </c>
      <c r="K38" s="47">
        <v>0</v>
      </c>
      <c r="L38" s="27"/>
      <c r="N38" s="47">
        <v>74264197</v>
      </c>
      <c r="O38" s="27"/>
      <c r="Q38" s="5">
        <v>0</v>
      </c>
      <c r="S38" s="5">
        <v>74264197</v>
      </c>
      <c r="U38" s="47">
        <v>0</v>
      </c>
      <c r="V38" s="27"/>
      <c r="X38" s="47">
        <v>0</v>
      </c>
      <c r="Y38" s="27"/>
    </row>
    <row r="39" spans="1:25" ht="12.75" customHeight="1" x14ac:dyDescent="0.2">
      <c r="A39" s="26" t="s">
        <v>71</v>
      </c>
      <c r="B39" s="27"/>
      <c r="C39" s="28" t="s">
        <v>72</v>
      </c>
      <c r="D39" s="29"/>
      <c r="E39" s="29"/>
      <c r="F39" s="27"/>
      <c r="G39" s="5">
        <v>70927640</v>
      </c>
      <c r="I39" s="5">
        <v>76130488</v>
      </c>
      <c r="K39" s="47">
        <v>0</v>
      </c>
      <c r="L39" s="27"/>
      <c r="N39" s="47">
        <v>5202848</v>
      </c>
      <c r="O39" s="27"/>
      <c r="Q39" s="5">
        <v>0</v>
      </c>
      <c r="S39" s="5">
        <v>5202848</v>
      </c>
      <c r="U39" s="47">
        <v>0</v>
      </c>
      <c r="V39" s="27"/>
      <c r="X39" s="47">
        <v>0</v>
      </c>
      <c r="Y39" s="27"/>
    </row>
    <row r="40" spans="1:25" ht="12.75" customHeight="1" x14ac:dyDescent="0.2">
      <c r="A40" s="26" t="s">
        <v>73</v>
      </c>
      <c r="B40" s="27"/>
      <c r="C40" s="28" t="s">
        <v>74</v>
      </c>
      <c r="D40" s="29"/>
      <c r="E40" s="29"/>
      <c r="F40" s="27"/>
      <c r="G40" s="5">
        <v>146252288</v>
      </c>
      <c r="I40" s="5">
        <v>87617017</v>
      </c>
      <c r="K40" s="47">
        <v>58635271</v>
      </c>
      <c r="L40" s="27"/>
      <c r="N40" s="47">
        <v>0</v>
      </c>
      <c r="O40" s="27"/>
      <c r="Q40" s="5">
        <v>58635271</v>
      </c>
      <c r="S40" s="5">
        <v>0</v>
      </c>
      <c r="U40" s="47">
        <v>0</v>
      </c>
      <c r="V40" s="27"/>
      <c r="X40" s="47">
        <v>0</v>
      </c>
      <c r="Y40" s="27"/>
    </row>
    <row r="41" spans="1:25" ht="12.75" customHeight="1" x14ac:dyDescent="0.2">
      <c r="A41" s="26" t="s">
        <v>75</v>
      </c>
      <c r="B41" s="27"/>
      <c r="C41" s="28" t="s">
        <v>76</v>
      </c>
      <c r="D41" s="29"/>
      <c r="E41" s="29"/>
      <c r="F41" s="27"/>
      <c r="G41" s="5">
        <v>11683356</v>
      </c>
      <c r="I41" s="5">
        <v>9265021</v>
      </c>
      <c r="K41" s="47">
        <v>2418335</v>
      </c>
      <c r="L41" s="27"/>
      <c r="N41" s="47">
        <v>0</v>
      </c>
      <c r="O41" s="27"/>
      <c r="Q41" s="5">
        <v>2418335</v>
      </c>
      <c r="S41" s="5">
        <v>0</v>
      </c>
      <c r="U41" s="47">
        <v>0</v>
      </c>
      <c r="V41" s="27"/>
      <c r="X41" s="47">
        <v>0</v>
      </c>
      <c r="Y41" s="27"/>
    </row>
    <row r="42" spans="1:25" ht="12.75" customHeight="1" x14ac:dyDescent="0.2">
      <c r="A42" s="26" t="s">
        <v>77</v>
      </c>
      <c r="B42" s="27"/>
      <c r="C42" s="28" t="s">
        <v>78</v>
      </c>
      <c r="D42" s="29"/>
      <c r="E42" s="29"/>
      <c r="F42" s="27"/>
      <c r="G42" s="5">
        <v>500000</v>
      </c>
      <c r="I42" s="5">
        <v>500869</v>
      </c>
      <c r="K42" s="47">
        <v>0</v>
      </c>
      <c r="L42" s="27"/>
      <c r="N42" s="47">
        <v>869</v>
      </c>
      <c r="O42" s="27"/>
      <c r="Q42" s="5">
        <v>0</v>
      </c>
      <c r="S42" s="5">
        <v>869</v>
      </c>
      <c r="U42" s="47">
        <v>0</v>
      </c>
      <c r="V42" s="27"/>
      <c r="X42" s="47">
        <v>0</v>
      </c>
      <c r="Y42" s="27"/>
    </row>
    <row r="43" spans="1:25" ht="12.75" customHeight="1" x14ac:dyDescent="0.2">
      <c r="A43" s="26" t="s">
        <v>79</v>
      </c>
      <c r="B43" s="27"/>
      <c r="C43" s="28" t="s">
        <v>80</v>
      </c>
      <c r="D43" s="29"/>
      <c r="E43" s="29"/>
      <c r="F43" s="27"/>
      <c r="G43" s="5">
        <v>3256794</v>
      </c>
      <c r="I43" s="5">
        <v>2992922</v>
      </c>
      <c r="K43" s="47">
        <v>263872</v>
      </c>
      <c r="L43" s="27"/>
      <c r="N43" s="47">
        <v>0</v>
      </c>
      <c r="O43" s="27"/>
      <c r="Q43" s="5">
        <v>263872</v>
      </c>
      <c r="S43" s="5">
        <v>0</v>
      </c>
      <c r="U43" s="47">
        <v>0</v>
      </c>
      <c r="V43" s="27"/>
      <c r="X43" s="47">
        <v>0</v>
      </c>
      <c r="Y43" s="27"/>
    </row>
    <row r="44" spans="1:25" ht="12.75" customHeight="1" x14ac:dyDescent="0.2">
      <c r="A44" s="26" t="s">
        <v>81</v>
      </c>
      <c r="B44" s="27"/>
      <c r="C44" s="28" t="s">
        <v>82</v>
      </c>
      <c r="D44" s="29"/>
      <c r="E44" s="29"/>
      <c r="F44" s="27"/>
      <c r="G44" s="5">
        <v>360000</v>
      </c>
      <c r="I44" s="5">
        <v>217149</v>
      </c>
      <c r="K44" s="47">
        <v>142851</v>
      </c>
      <c r="L44" s="27"/>
      <c r="N44" s="47">
        <v>0</v>
      </c>
      <c r="O44" s="27"/>
      <c r="Q44" s="5">
        <v>142851</v>
      </c>
      <c r="S44" s="5">
        <v>0</v>
      </c>
      <c r="U44" s="47">
        <v>0</v>
      </c>
      <c r="V44" s="27"/>
      <c r="X44" s="47">
        <v>0</v>
      </c>
      <c r="Y44" s="27"/>
    </row>
    <row r="45" spans="1:25" ht="12.75" customHeight="1" x14ac:dyDescent="0.2">
      <c r="A45" s="26" t="s">
        <v>83</v>
      </c>
      <c r="B45" s="27"/>
      <c r="C45" s="28" t="s">
        <v>84</v>
      </c>
      <c r="D45" s="29"/>
      <c r="E45" s="29"/>
      <c r="F45" s="27"/>
      <c r="G45" s="5">
        <v>785874</v>
      </c>
      <c r="I45" s="5">
        <v>1283421</v>
      </c>
      <c r="K45" s="47">
        <v>0</v>
      </c>
      <c r="L45" s="27"/>
      <c r="N45" s="47">
        <v>497547</v>
      </c>
      <c r="O45" s="27"/>
      <c r="Q45" s="5">
        <v>0</v>
      </c>
      <c r="S45" s="5">
        <v>497547</v>
      </c>
      <c r="U45" s="47">
        <v>0</v>
      </c>
      <c r="V45" s="27"/>
      <c r="X45" s="47">
        <v>0</v>
      </c>
      <c r="Y45" s="27"/>
    </row>
    <row r="46" spans="1:25" ht="12.75" customHeight="1" x14ac:dyDescent="0.2">
      <c r="A46" s="26" t="s">
        <v>85</v>
      </c>
      <c r="B46" s="27"/>
      <c r="C46" s="28" t="s">
        <v>86</v>
      </c>
      <c r="D46" s="29"/>
      <c r="E46" s="29"/>
      <c r="F46" s="27"/>
      <c r="G46" s="5">
        <v>468170</v>
      </c>
      <c r="I46" s="5">
        <v>460841</v>
      </c>
      <c r="K46" s="47">
        <v>7329</v>
      </c>
      <c r="L46" s="27"/>
      <c r="N46" s="47">
        <v>0</v>
      </c>
      <c r="O46" s="27"/>
      <c r="Q46" s="5">
        <v>7329</v>
      </c>
      <c r="S46" s="5">
        <v>0</v>
      </c>
      <c r="U46" s="47">
        <v>0</v>
      </c>
      <c r="V46" s="27"/>
      <c r="X46" s="47">
        <v>0</v>
      </c>
      <c r="Y46" s="27"/>
    </row>
    <row r="47" spans="1:25" ht="12.75" customHeight="1" x14ac:dyDescent="0.2">
      <c r="A47" s="26" t="s">
        <v>87</v>
      </c>
      <c r="B47" s="27"/>
      <c r="C47" s="28" t="s">
        <v>88</v>
      </c>
      <c r="D47" s="29"/>
      <c r="E47" s="29"/>
      <c r="F47" s="27"/>
      <c r="G47" s="5">
        <v>4907485</v>
      </c>
      <c r="I47" s="5">
        <v>4469049</v>
      </c>
      <c r="K47" s="47">
        <v>438436</v>
      </c>
      <c r="L47" s="27"/>
      <c r="N47" s="47">
        <v>0</v>
      </c>
      <c r="O47" s="27"/>
      <c r="Q47" s="5">
        <v>438436</v>
      </c>
      <c r="S47" s="5">
        <v>0</v>
      </c>
      <c r="U47" s="47">
        <v>0</v>
      </c>
      <c r="V47" s="27"/>
      <c r="X47" s="47">
        <v>0</v>
      </c>
      <c r="Y47" s="27"/>
    </row>
    <row r="48" spans="1:25" ht="12.75" customHeight="1" x14ac:dyDescent="0.2">
      <c r="A48" s="26" t="s">
        <v>89</v>
      </c>
      <c r="B48" s="27"/>
      <c r="C48" s="28" t="s">
        <v>90</v>
      </c>
      <c r="D48" s="29"/>
      <c r="E48" s="29"/>
      <c r="F48" s="27"/>
      <c r="G48" s="5">
        <v>2431794</v>
      </c>
      <c r="I48" s="5">
        <v>2221979</v>
      </c>
      <c r="K48" s="47">
        <v>209815</v>
      </c>
      <c r="L48" s="27"/>
      <c r="N48" s="47">
        <v>0</v>
      </c>
      <c r="O48" s="27"/>
      <c r="Q48" s="5">
        <v>209815</v>
      </c>
      <c r="S48" s="5">
        <v>0</v>
      </c>
      <c r="U48" s="47">
        <v>0</v>
      </c>
      <c r="V48" s="27"/>
      <c r="X48" s="47">
        <v>0</v>
      </c>
      <c r="Y48" s="27"/>
    </row>
    <row r="49" spans="1:25" ht="12.75" customHeight="1" x14ac:dyDescent="0.2">
      <c r="A49" s="26" t="s">
        <v>91</v>
      </c>
      <c r="B49" s="27"/>
      <c r="C49" s="28" t="s">
        <v>92</v>
      </c>
      <c r="D49" s="29"/>
      <c r="E49" s="29"/>
      <c r="F49" s="27"/>
      <c r="G49" s="5">
        <v>5297453</v>
      </c>
      <c r="I49" s="5">
        <v>6171416</v>
      </c>
      <c r="K49" s="47">
        <v>0</v>
      </c>
      <c r="L49" s="27"/>
      <c r="N49" s="47">
        <v>873963</v>
      </c>
      <c r="O49" s="27"/>
      <c r="Q49" s="5">
        <v>0</v>
      </c>
      <c r="S49" s="5">
        <v>873963</v>
      </c>
      <c r="U49" s="47">
        <v>0</v>
      </c>
      <c r="V49" s="27"/>
      <c r="X49" s="47">
        <v>0</v>
      </c>
      <c r="Y49" s="27"/>
    </row>
    <row r="50" spans="1:25" ht="12.75" customHeight="1" x14ac:dyDescent="0.2">
      <c r="A50" s="26" t="s">
        <v>93</v>
      </c>
      <c r="B50" s="27"/>
      <c r="C50" s="28" t="s">
        <v>94</v>
      </c>
      <c r="D50" s="29"/>
      <c r="E50" s="29"/>
      <c r="F50" s="27"/>
      <c r="G50" s="5">
        <v>2228065</v>
      </c>
      <c r="I50" s="5">
        <v>1854059</v>
      </c>
      <c r="K50" s="47">
        <v>374006</v>
      </c>
      <c r="L50" s="27"/>
      <c r="N50" s="47">
        <v>0</v>
      </c>
      <c r="O50" s="27"/>
      <c r="Q50" s="5">
        <v>374006</v>
      </c>
      <c r="S50" s="5">
        <v>0</v>
      </c>
      <c r="U50" s="47">
        <v>0</v>
      </c>
      <c r="V50" s="27"/>
      <c r="X50" s="47">
        <v>0</v>
      </c>
      <c r="Y50" s="27"/>
    </row>
    <row r="51" spans="1:25" ht="12.75" customHeight="1" x14ac:dyDescent="0.2">
      <c r="A51" s="26" t="s">
        <v>95</v>
      </c>
      <c r="B51" s="27"/>
      <c r="C51" s="28" t="s">
        <v>96</v>
      </c>
      <c r="D51" s="29"/>
      <c r="E51" s="29"/>
      <c r="F51" s="27"/>
      <c r="G51" s="5">
        <v>1695269</v>
      </c>
      <c r="I51" s="5">
        <v>1669695</v>
      </c>
      <c r="K51" s="47">
        <v>25574</v>
      </c>
      <c r="L51" s="27"/>
      <c r="N51" s="47">
        <v>0</v>
      </c>
      <c r="O51" s="27"/>
      <c r="Q51" s="5">
        <v>25574</v>
      </c>
      <c r="S51" s="5">
        <v>0</v>
      </c>
      <c r="U51" s="47">
        <v>0</v>
      </c>
      <c r="V51" s="27"/>
      <c r="X51" s="47">
        <v>0</v>
      </c>
      <c r="Y51" s="27"/>
    </row>
    <row r="52" spans="1:25" ht="12.75" customHeight="1" x14ac:dyDescent="0.2">
      <c r="A52" s="26" t="s">
        <v>97</v>
      </c>
      <c r="B52" s="27"/>
      <c r="C52" s="28" t="s">
        <v>98</v>
      </c>
      <c r="D52" s="29"/>
      <c r="E52" s="29"/>
      <c r="F52" s="27"/>
      <c r="G52" s="5">
        <v>1115757</v>
      </c>
      <c r="I52" s="5">
        <v>1156592</v>
      </c>
      <c r="K52" s="47">
        <v>0</v>
      </c>
      <c r="L52" s="27"/>
      <c r="N52" s="47">
        <v>40835</v>
      </c>
      <c r="O52" s="27"/>
      <c r="Q52" s="5">
        <v>0</v>
      </c>
      <c r="S52" s="5">
        <v>40835</v>
      </c>
      <c r="U52" s="47">
        <v>0</v>
      </c>
      <c r="V52" s="27"/>
      <c r="X52" s="47">
        <v>0</v>
      </c>
      <c r="Y52" s="27"/>
    </row>
    <row r="53" spans="1:25" ht="12.75" customHeight="1" x14ac:dyDescent="0.2">
      <c r="A53" s="26" t="s">
        <v>99</v>
      </c>
      <c r="B53" s="27"/>
      <c r="C53" s="28" t="s">
        <v>100</v>
      </c>
      <c r="D53" s="29"/>
      <c r="E53" s="29"/>
      <c r="F53" s="27"/>
      <c r="G53" s="5">
        <v>1461740</v>
      </c>
      <c r="I53" s="5">
        <v>1401436</v>
      </c>
      <c r="K53" s="47">
        <v>60304</v>
      </c>
      <c r="L53" s="27"/>
      <c r="N53" s="47">
        <v>0</v>
      </c>
      <c r="O53" s="27"/>
      <c r="Q53" s="5">
        <v>60304</v>
      </c>
      <c r="S53" s="5">
        <v>0</v>
      </c>
      <c r="U53" s="47">
        <v>0</v>
      </c>
      <c r="V53" s="27"/>
      <c r="X53" s="47">
        <v>0</v>
      </c>
      <c r="Y53" s="27"/>
    </row>
    <row r="54" spans="1:25" ht="12.75" customHeight="1" x14ac:dyDescent="0.2">
      <c r="A54" s="26" t="s">
        <v>101</v>
      </c>
      <c r="B54" s="27"/>
      <c r="C54" s="28" t="s">
        <v>102</v>
      </c>
      <c r="D54" s="29"/>
      <c r="E54" s="29"/>
      <c r="F54" s="27"/>
      <c r="G54" s="5">
        <v>1152571</v>
      </c>
      <c r="I54" s="5">
        <v>849789</v>
      </c>
      <c r="K54" s="47">
        <v>302782</v>
      </c>
      <c r="L54" s="27"/>
      <c r="N54" s="47">
        <v>0</v>
      </c>
      <c r="O54" s="27"/>
      <c r="Q54" s="5">
        <v>302782</v>
      </c>
      <c r="S54" s="5">
        <v>0</v>
      </c>
      <c r="U54" s="47">
        <v>0</v>
      </c>
      <c r="V54" s="27"/>
      <c r="X54" s="47">
        <v>0</v>
      </c>
      <c r="Y54" s="27"/>
    </row>
    <row r="55" spans="1:25" ht="12.75" customHeight="1" x14ac:dyDescent="0.2">
      <c r="A55" s="26" t="s">
        <v>103</v>
      </c>
      <c r="B55" s="27"/>
      <c r="C55" s="28" t="s">
        <v>104</v>
      </c>
      <c r="D55" s="29"/>
      <c r="E55" s="29"/>
      <c r="F55" s="27"/>
      <c r="G55" s="5">
        <v>1429400</v>
      </c>
      <c r="I55" s="5">
        <v>1416383</v>
      </c>
      <c r="K55" s="47">
        <v>13017</v>
      </c>
      <c r="L55" s="27"/>
      <c r="N55" s="47">
        <v>0</v>
      </c>
      <c r="O55" s="27"/>
      <c r="Q55" s="5">
        <v>13017</v>
      </c>
      <c r="S55" s="5">
        <v>0</v>
      </c>
      <c r="U55" s="47">
        <v>0</v>
      </c>
      <c r="V55" s="27"/>
      <c r="X55" s="47">
        <v>0</v>
      </c>
      <c r="Y55" s="27"/>
    </row>
    <row r="56" spans="1:25" ht="12.75" customHeight="1" x14ac:dyDescent="0.2">
      <c r="A56" s="26" t="s">
        <v>105</v>
      </c>
      <c r="B56" s="27"/>
      <c r="C56" s="28" t="s">
        <v>106</v>
      </c>
      <c r="D56" s="29"/>
      <c r="E56" s="29"/>
      <c r="F56" s="27"/>
      <c r="G56" s="5">
        <v>3306813</v>
      </c>
      <c r="I56" s="5">
        <v>3253711</v>
      </c>
      <c r="K56" s="47">
        <v>53102</v>
      </c>
      <c r="L56" s="27"/>
      <c r="N56" s="47">
        <v>0</v>
      </c>
      <c r="O56" s="27"/>
      <c r="Q56" s="5">
        <v>53102</v>
      </c>
      <c r="S56" s="5">
        <v>0</v>
      </c>
      <c r="U56" s="47">
        <v>0</v>
      </c>
      <c r="V56" s="27"/>
      <c r="X56" s="47">
        <v>0</v>
      </c>
      <c r="Y56" s="27"/>
    </row>
    <row r="57" spans="1:25" ht="12.75" customHeight="1" x14ac:dyDescent="0.2">
      <c r="A57" s="26" t="s">
        <v>107</v>
      </c>
      <c r="B57" s="27"/>
      <c r="C57" s="28" t="s">
        <v>108</v>
      </c>
      <c r="D57" s="29"/>
      <c r="E57" s="29"/>
      <c r="F57" s="27"/>
      <c r="G57" s="5">
        <v>6700000</v>
      </c>
      <c r="I57" s="5">
        <v>6740099</v>
      </c>
      <c r="K57" s="47">
        <v>0</v>
      </c>
      <c r="L57" s="27"/>
      <c r="N57" s="47">
        <v>40099</v>
      </c>
      <c r="O57" s="27"/>
      <c r="Q57" s="5">
        <v>0</v>
      </c>
      <c r="S57" s="5">
        <v>40099</v>
      </c>
      <c r="U57" s="47">
        <v>0</v>
      </c>
      <c r="V57" s="27"/>
      <c r="X57" s="47">
        <v>0</v>
      </c>
      <c r="Y57" s="27"/>
    </row>
    <row r="58" spans="1:25" ht="12.75" customHeight="1" x14ac:dyDescent="0.2">
      <c r="A58" s="26" t="s">
        <v>109</v>
      </c>
      <c r="B58" s="27"/>
      <c r="C58" s="28" t="s">
        <v>110</v>
      </c>
      <c r="D58" s="29"/>
      <c r="E58" s="29"/>
      <c r="F58" s="27"/>
      <c r="G58" s="5">
        <v>1200000</v>
      </c>
      <c r="I58" s="5">
        <v>868205</v>
      </c>
      <c r="K58" s="47">
        <v>331795</v>
      </c>
      <c r="L58" s="27"/>
      <c r="N58" s="47">
        <v>0</v>
      </c>
      <c r="O58" s="27"/>
      <c r="Q58" s="5">
        <v>331795</v>
      </c>
      <c r="S58" s="5">
        <v>0</v>
      </c>
      <c r="U58" s="47">
        <v>0</v>
      </c>
      <c r="V58" s="27"/>
      <c r="X58" s="47">
        <v>0</v>
      </c>
      <c r="Y58" s="27"/>
    </row>
    <row r="59" spans="1:25" ht="12.75" customHeight="1" x14ac:dyDescent="0.2">
      <c r="A59" s="26" t="s">
        <v>111</v>
      </c>
      <c r="B59" s="27"/>
      <c r="C59" s="28" t="s">
        <v>112</v>
      </c>
      <c r="D59" s="29"/>
      <c r="E59" s="29"/>
      <c r="F59" s="27"/>
      <c r="G59" s="5">
        <v>388161</v>
      </c>
      <c r="I59" s="5">
        <v>281044</v>
      </c>
      <c r="K59" s="47">
        <v>107117</v>
      </c>
      <c r="L59" s="27"/>
      <c r="N59" s="47">
        <v>0</v>
      </c>
      <c r="O59" s="27"/>
      <c r="Q59" s="5">
        <v>107117</v>
      </c>
      <c r="S59" s="5">
        <v>0</v>
      </c>
      <c r="U59" s="47">
        <v>0</v>
      </c>
      <c r="V59" s="27"/>
      <c r="X59" s="47">
        <v>0</v>
      </c>
      <c r="Y59" s="27"/>
    </row>
    <row r="60" spans="1:25" ht="12.75" customHeight="1" x14ac:dyDescent="0.2">
      <c r="A60" s="26" t="s">
        <v>113</v>
      </c>
      <c r="B60" s="27"/>
      <c r="C60" s="28" t="s">
        <v>114</v>
      </c>
      <c r="D60" s="29"/>
      <c r="E60" s="29"/>
      <c r="F60" s="27"/>
      <c r="G60" s="5">
        <v>996398</v>
      </c>
      <c r="I60" s="5">
        <v>1010643</v>
      </c>
      <c r="K60" s="47">
        <v>0</v>
      </c>
      <c r="L60" s="27"/>
      <c r="N60" s="47">
        <v>14245</v>
      </c>
      <c r="O60" s="27"/>
      <c r="Q60" s="5">
        <v>0</v>
      </c>
      <c r="S60" s="5">
        <v>14245</v>
      </c>
      <c r="U60" s="47">
        <v>0</v>
      </c>
      <c r="V60" s="27"/>
      <c r="X60" s="47">
        <v>0</v>
      </c>
      <c r="Y60" s="27"/>
    </row>
    <row r="61" spans="1:25" ht="12.75" customHeight="1" x14ac:dyDescent="0.2">
      <c r="A61" s="30" t="s">
        <v>1268</v>
      </c>
      <c r="B61" s="31"/>
      <c r="C61" s="28" t="s">
        <v>1282</v>
      </c>
      <c r="D61" s="29"/>
      <c r="E61" s="29"/>
      <c r="F61" s="27"/>
      <c r="G61" s="5">
        <v>593190</v>
      </c>
      <c r="I61" s="5">
        <v>441370</v>
      </c>
      <c r="K61" s="47">
        <v>151820</v>
      </c>
      <c r="L61" s="27"/>
      <c r="N61" s="47">
        <v>0</v>
      </c>
      <c r="O61" s="27"/>
      <c r="Q61" s="5">
        <v>151820</v>
      </c>
      <c r="S61" s="5">
        <v>0</v>
      </c>
      <c r="U61" s="47">
        <v>0</v>
      </c>
      <c r="V61" s="27"/>
      <c r="X61" s="47">
        <v>0</v>
      </c>
      <c r="Y61" s="27"/>
    </row>
    <row r="62" spans="1:25" ht="12.75" customHeight="1" x14ac:dyDescent="0.2">
      <c r="A62" s="30" t="s">
        <v>1269</v>
      </c>
      <c r="B62" s="31"/>
      <c r="C62" s="28" t="s">
        <v>1283</v>
      </c>
      <c r="D62" s="29"/>
      <c r="E62" s="29"/>
      <c r="F62" s="27"/>
      <c r="G62" s="5">
        <v>1094910</v>
      </c>
      <c r="I62" s="5">
        <v>944200</v>
      </c>
      <c r="K62" s="47">
        <v>150710</v>
      </c>
      <c r="L62" s="27"/>
      <c r="N62" s="47">
        <v>0</v>
      </c>
      <c r="O62" s="27"/>
      <c r="Q62" s="5">
        <v>150710</v>
      </c>
      <c r="S62" s="5">
        <v>0</v>
      </c>
      <c r="U62" s="47">
        <v>0</v>
      </c>
      <c r="V62" s="27"/>
      <c r="X62" s="47">
        <v>0</v>
      </c>
      <c r="Y62" s="27"/>
    </row>
    <row r="63" spans="1:25" ht="12.75" customHeight="1" x14ac:dyDescent="0.2">
      <c r="A63" s="26" t="s">
        <v>115</v>
      </c>
      <c r="B63" s="27"/>
      <c r="C63" s="28" t="s">
        <v>116</v>
      </c>
      <c r="D63" s="29"/>
      <c r="E63" s="29"/>
      <c r="F63" s="27"/>
      <c r="G63" s="5">
        <v>1657035</v>
      </c>
      <c r="I63" s="5">
        <v>802398</v>
      </c>
      <c r="K63" s="47">
        <v>854637</v>
      </c>
      <c r="L63" s="27"/>
      <c r="N63" s="47">
        <v>0</v>
      </c>
      <c r="O63" s="27"/>
      <c r="Q63" s="5">
        <v>854637</v>
      </c>
      <c r="S63" s="5">
        <v>0</v>
      </c>
      <c r="U63" s="47">
        <v>0</v>
      </c>
      <c r="V63" s="27"/>
      <c r="X63" s="47">
        <v>0</v>
      </c>
      <c r="Y63" s="27"/>
    </row>
    <row r="64" spans="1:25" ht="12.75" customHeight="1" x14ac:dyDescent="0.2">
      <c r="A64" s="26" t="s">
        <v>117</v>
      </c>
      <c r="B64" s="27"/>
      <c r="C64" s="28" t="s">
        <v>118</v>
      </c>
      <c r="D64" s="29"/>
      <c r="E64" s="29"/>
      <c r="F64" s="27"/>
      <c r="G64" s="5">
        <v>1175000</v>
      </c>
      <c r="I64" s="5">
        <v>1080510</v>
      </c>
      <c r="K64" s="47">
        <v>94490</v>
      </c>
      <c r="L64" s="27"/>
      <c r="N64" s="47">
        <v>0</v>
      </c>
      <c r="O64" s="27"/>
      <c r="Q64" s="5">
        <v>94490</v>
      </c>
      <c r="S64" s="5">
        <v>0</v>
      </c>
      <c r="U64" s="47">
        <v>0</v>
      </c>
      <c r="V64" s="27"/>
      <c r="X64" s="47">
        <v>0</v>
      </c>
      <c r="Y64" s="27"/>
    </row>
    <row r="65" spans="1:25" ht="12.75" customHeight="1" x14ac:dyDescent="0.2">
      <c r="A65" s="30" t="s">
        <v>1270</v>
      </c>
      <c r="B65" s="31"/>
      <c r="C65" s="28" t="s">
        <v>1284</v>
      </c>
      <c r="D65" s="29"/>
      <c r="E65" s="29"/>
      <c r="F65" s="27"/>
      <c r="G65" s="5">
        <v>450000</v>
      </c>
      <c r="I65" s="5">
        <v>257610</v>
      </c>
      <c r="K65" s="47">
        <v>192390</v>
      </c>
      <c r="L65" s="27"/>
      <c r="N65" s="47">
        <v>0</v>
      </c>
      <c r="O65" s="27"/>
      <c r="Q65" s="5">
        <v>192390</v>
      </c>
      <c r="S65" s="5">
        <v>0</v>
      </c>
      <c r="U65" s="47">
        <v>0</v>
      </c>
      <c r="V65" s="27"/>
      <c r="X65" s="47">
        <v>0</v>
      </c>
      <c r="Y65" s="27"/>
    </row>
    <row r="66" spans="1:25" ht="12.75" customHeight="1" x14ac:dyDescent="0.2">
      <c r="A66" s="26" t="s">
        <v>119</v>
      </c>
      <c r="B66" s="27"/>
      <c r="C66" s="28" t="s">
        <v>120</v>
      </c>
      <c r="D66" s="29"/>
      <c r="E66" s="29"/>
      <c r="F66" s="27"/>
      <c r="G66" s="5">
        <v>33219</v>
      </c>
      <c r="I66" s="5">
        <v>20000</v>
      </c>
      <c r="K66" s="47">
        <v>13219</v>
      </c>
      <c r="L66" s="27"/>
      <c r="N66" s="47">
        <v>0</v>
      </c>
      <c r="O66" s="27"/>
      <c r="Q66" s="5">
        <v>13219</v>
      </c>
      <c r="S66" s="5">
        <v>0</v>
      </c>
      <c r="U66" s="47">
        <v>0</v>
      </c>
      <c r="V66" s="27"/>
      <c r="X66" s="47">
        <v>0</v>
      </c>
      <c r="Y66" s="27"/>
    </row>
    <row r="67" spans="1:25" ht="12.75" customHeight="1" x14ac:dyDescent="0.2">
      <c r="A67" s="26" t="s">
        <v>121</v>
      </c>
      <c r="B67" s="27"/>
      <c r="C67" s="28" t="s">
        <v>122</v>
      </c>
      <c r="D67" s="29"/>
      <c r="E67" s="29"/>
      <c r="F67" s="27"/>
      <c r="G67" s="5">
        <v>645051</v>
      </c>
      <c r="I67" s="5">
        <v>713858</v>
      </c>
      <c r="K67" s="47">
        <v>0</v>
      </c>
      <c r="L67" s="27"/>
      <c r="N67" s="47">
        <v>68807</v>
      </c>
      <c r="O67" s="27"/>
      <c r="Q67" s="5">
        <v>0</v>
      </c>
      <c r="S67" s="5">
        <v>68807</v>
      </c>
      <c r="U67" s="47">
        <v>0</v>
      </c>
      <c r="V67" s="27"/>
      <c r="X67" s="47">
        <v>0</v>
      </c>
      <c r="Y67" s="27"/>
    </row>
    <row r="68" spans="1:25" ht="12.75" customHeight="1" x14ac:dyDescent="0.2">
      <c r="A68" s="26" t="s">
        <v>123</v>
      </c>
      <c r="B68" s="27"/>
      <c r="C68" s="28" t="s">
        <v>124</v>
      </c>
      <c r="D68" s="29"/>
      <c r="E68" s="29"/>
      <c r="F68" s="27"/>
      <c r="G68" s="5">
        <v>100000</v>
      </c>
      <c r="I68" s="5">
        <v>101941</v>
      </c>
      <c r="K68" s="47">
        <v>0</v>
      </c>
      <c r="L68" s="27"/>
      <c r="N68" s="47">
        <v>1941</v>
      </c>
      <c r="O68" s="27"/>
      <c r="Q68" s="5">
        <v>0</v>
      </c>
      <c r="S68" s="5">
        <v>1941</v>
      </c>
      <c r="U68" s="47">
        <v>0</v>
      </c>
      <c r="V68" s="27"/>
      <c r="X68" s="47">
        <v>0</v>
      </c>
      <c r="Y68" s="27"/>
    </row>
    <row r="69" spans="1:25" ht="12.75" customHeight="1" x14ac:dyDescent="0.2">
      <c r="A69" s="30" t="s">
        <v>1271</v>
      </c>
      <c r="B69" s="31"/>
      <c r="C69" s="28" t="s">
        <v>1285</v>
      </c>
      <c r="D69" s="29"/>
      <c r="E69" s="29"/>
      <c r="F69" s="27"/>
      <c r="G69" s="5">
        <v>650413</v>
      </c>
      <c r="I69" s="5">
        <v>398598</v>
      </c>
      <c r="K69" s="47">
        <v>251815</v>
      </c>
      <c r="L69" s="27"/>
      <c r="N69" s="47">
        <v>0</v>
      </c>
      <c r="O69" s="27"/>
      <c r="Q69" s="5">
        <v>251815</v>
      </c>
      <c r="S69" s="5">
        <v>0</v>
      </c>
      <c r="U69" s="47">
        <v>0</v>
      </c>
      <c r="V69" s="27"/>
      <c r="X69" s="47">
        <v>0</v>
      </c>
      <c r="Y69" s="27"/>
    </row>
    <row r="70" spans="1:25" ht="12.75" customHeight="1" x14ac:dyDescent="0.2">
      <c r="A70" s="26" t="s">
        <v>125</v>
      </c>
      <c r="B70" s="27"/>
      <c r="C70" s="28" t="s">
        <v>126</v>
      </c>
      <c r="D70" s="29"/>
      <c r="E70" s="29"/>
      <c r="F70" s="27"/>
      <c r="G70" s="5">
        <v>94393</v>
      </c>
      <c r="I70" s="5">
        <v>100845</v>
      </c>
      <c r="K70" s="47">
        <v>0</v>
      </c>
      <c r="L70" s="27"/>
      <c r="N70" s="47">
        <v>6452</v>
      </c>
      <c r="O70" s="27"/>
      <c r="Q70" s="5">
        <v>0</v>
      </c>
      <c r="S70" s="5">
        <v>6452</v>
      </c>
      <c r="U70" s="47">
        <v>0</v>
      </c>
      <c r="V70" s="27"/>
      <c r="X70" s="47">
        <v>0</v>
      </c>
      <c r="Y70" s="27"/>
    </row>
    <row r="71" spans="1:25" ht="12.75" customHeight="1" x14ac:dyDescent="0.2">
      <c r="A71" s="26" t="s">
        <v>127</v>
      </c>
      <c r="B71" s="27"/>
      <c r="C71" s="28" t="s">
        <v>128</v>
      </c>
      <c r="D71" s="29"/>
      <c r="E71" s="29"/>
      <c r="F71" s="27"/>
      <c r="G71" s="5">
        <v>400000</v>
      </c>
      <c r="I71" s="5">
        <v>367480</v>
      </c>
      <c r="K71" s="47">
        <v>32520</v>
      </c>
      <c r="L71" s="27"/>
      <c r="N71" s="47">
        <v>0</v>
      </c>
      <c r="O71" s="27"/>
      <c r="Q71" s="5">
        <v>32520</v>
      </c>
      <c r="S71" s="5">
        <v>0</v>
      </c>
      <c r="U71" s="47">
        <v>0</v>
      </c>
      <c r="V71" s="27"/>
      <c r="X71" s="47">
        <v>0</v>
      </c>
      <c r="Y71" s="27"/>
    </row>
    <row r="72" spans="1:25" ht="12.75" customHeight="1" x14ac:dyDescent="0.2">
      <c r="A72" s="26" t="s">
        <v>129</v>
      </c>
      <c r="B72" s="27"/>
      <c r="C72" s="28" t="s">
        <v>130</v>
      </c>
      <c r="D72" s="29"/>
      <c r="E72" s="29"/>
      <c r="F72" s="27"/>
      <c r="G72" s="5">
        <v>400000</v>
      </c>
      <c r="I72" s="5">
        <v>477059</v>
      </c>
      <c r="K72" s="47">
        <v>0</v>
      </c>
      <c r="L72" s="27"/>
      <c r="N72" s="47">
        <v>77059</v>
      </c>
      <c r="O72" s="27"/>
      <c r="Q72" s="5">
        <v>0</v>
      </c>
      <c r="S72" s="5">
        <v>77059</v>
      </c>
      <c r="U72" s="47">
        <v>0</v>
      </c>
      <c r="V72" s="27"/>
      <c r="X72" s="47">
        <v>0</v>
      </c>
      <c r="Y72" s="27"/>
    </row>
    <row r="73" spans="1:25" ht="12.75" customHeight="1" x14ac:dyDescent="0.2">
      <c r="A73" s="26" t="s">
        <v>131</v>
      </c>
      <c r="B73" s="27"/>
      <c r="C73" s="28" t="s">
        <v>132</v>
      </c>
      <c r="D73" s="29"/>
      <c r="E73" s="29"/>
      <c r="F73" s="27"/>
      <c r="G73" s="5">
        <v>200000</v>
      </c>
      <c r="I73" s="5">
        <v>192180</v>
      </c>
      <c r="K73" s="47">
        <v>7820</v>
      </c>
      <c r="L73" s="27"/>
      <c r="N73" s="47">
        <v>0</v>
      </c>
      <c r="O73" s="27"/>
      <c r="Q73" s="5">
        <v>7820</v>
      </c>
      <c r="S73" s="5">
        <v>0</v>
      </c>
      <c r="U73" s="47">
        <v>0</v>
      </c>
      <c r="V73" s="27"/>
      <c r="X73" s="47">
        <v>0</v>
      </c>
      <c r="Y73" s="27"/>
    </row>
    <row r="74" spans="1:25" ht="12.75" customHeight="1" x14ac:dyDescent="0.2">
      <c r="A74" s="26" t="s">
        <v>133</v>
      </c>
      <c r="B74" s="27"/>
      <c r="C74" s="28" t="s">
        <v>134</v>
      </c>
      <c r="D74" s="29"/>
      <c r="E74" s="29"/>
      <c r="F74" s="27"/>
      <c r="G74" s="5">
        <v>120000</v>
      </c>
      <c r="I74" s="5">
        <v>93080</v>
      </c>
      <c r="K74" s="47">
        <v>26920</v>
      </c>
      <c r="L74" s="27"/>
      <c r="N74" s="47">
        <v>0</v>
      </c>
      <c r="O74" s="27"/>
      <c r="Q74" s="5">
        <v>26920</v>
      </c>
      <c r="S74" s="5">
        <v>0</v>
      </c>
      <c r="U74" s="47">
        <v>0</v>
      </c>
      <c r="V74" s="27"/>
      <c r="X74" s="47">
        <v>0</v>
      </c>
      <c r="Y74" s="27"/>
    </row>
    <row r="75" spans="1:25" ht="12.75" customHeight="1" x14ac:dyDescent="0.2">
      <c r="A75" s="26" t="s">
        <v>135</v>
      </c>
      <c r="B75" s="27"/>
      <c r="C75" s="28" t="s">
        <v>136</v>
      </c>
      <c r="D75" s="29"/>
      <c r="E75" s="29"/>
      <c r="F75" s="27"/>
      <c r="G75" s="5">
        <v>320000</v>
      </c>
      <c r="I75" s="5">
        <v>341361</v>
      </c>
      <c r="K75" s="47">
        <v>0</v>
      </c>
      <c r="L75" s="27"/>
      <c r="N75" s="47">
        <v>21361</v>
      </c>
      <c r="O75" s="27"/>
      <c r="Q75" s="5">
        <v>0</v>
      </c>
      <c r="S75" s="5">
        <v>21361</v>
      </c>
      <c r="U75" s="47">
        <v>0</v>
      </c>
      <c r="V75" s="27"/>
      <c r="X75" s="47">
        <v>0</v>
      </c>
      <c r="Y75" s="27"/>
    </row>
    <row r="76" spans="1:25" ht="12.75" customHeight="1" x14ac:dyDescent="0.2">
      <c r="A76" s="26" t="s">
        <v>137</v>
      </c>
      <c r="B76" s="27"/>
      <c r="C76" s="28" t="s">
        <v>138</v>
      </c>
      <c r="D76" s="29"/>
      <c r="E76" s="29"/>
      <c r="F76" s="27"/>
      <c r="G76" s="5">
        <v>150000</v>
      </c>
      <c r="I76" s="5">
        <v>153440</v>
      </c>
      <c r="K76" s="47">
        <v>0</v>
      </c>
      <c r="L76" s="27"/>
      <c r="N76" s="47">
        <v>3440</v>
      </c>
      <c r="O76" s="27"/>
      <c r="Q76" s="5">
        <v>0</v>
      </c>
      <c r="S76" s="5">
        <v>3440</v>
      </c>
      <c r="U76" s="47">
        <v>0</v>
      </c>
      <c r="V76" s="27"/>
      <c r="X76" s="47">
        <v>0</v>
      </c>
      <c r="Y76" s="27"/>
    </row>
    <row r="77" spans="1:25" ht="12.75" customHeight="1" x14ac:dyDescent="0.2">
      <c r="A77" s="26" t="s">
        <v>139</v>
      </c>
      <c r="B77" s="27"/>
      <c r="C77" s="28" t="s">
        <v>140</v>
      </c>
      <c r="D77" s="29"/>
      <c r="E77" s="29"/>
      <c r="F77" s="27"/>
      <c r="G77" s="5">
        <v>400000</v>
      </c>
      <c r="I77" s="5">
        <v>396451</v>
      </c>
      <c r="K77" s="47">
        <v>3549</v>
      </c>
      <c r="L77" s="27"/>
      <c r="N77" s="47">
        <v>0</v>
      </c>
      <c r="O77" s="27"/>
      <c r="Q77" s="5">
        <v>3549</v>
      </c>
      <c r="S77" s="5">
        <v>0</v>
      </c>
      <c r="U77" s="47">
        <v>0</v>
      </c>
      <c r="V77" s="27"/>
      <c r="X77" s="47">
        <v>0</v>
      </c>
      <c r="Y77" s="27"/>
    </row>
    <row r="78" spans="1:25" ht="12.75" customHeight="1" x14ac:dyDescent="0.2">
      <c r="A78" s="26" t="s">
        <v>141</v>
      </c>
      <c r="B78" s="27"/>
      <c r="C78" s="28" t="s">
        <v>142</v>
      </c>
      <c r="D78" s="29"/>
      <c r="E78" s="29"/>
      <c r="F78" s="27"/>
      <c r="G78" s="5">
        <v>200000</v>
      </c>
      <c r="I78" s="5">
        <v>200164</v>
      </c>
      <c r="K78" s="47">
        <v>0</v>
      </c>
      <c r="L78" s="27"/>
      <c r="N78" s="47">
        <v>164</v>
      </c>
      <c r="O78" s="27"/>
      <c r="Q78" s="5">
        <v>0</v>
      </c>
      <c r="S78" s="5">
        <v>164</v>
      </c>
      <c r="U78" s="47">
        <v>0</v>
      </c>
      <c r="V78" s="27"/>
      <c r="X78" s="47">
        <v>0</v>
      </c>
      <c r="Y78" s="27"/>
    </row>
    <row r="79" spans="1:25" ht="12.75" customHeight="1" x14ac:dyDescent="0.2">
      <c r="A79" s="26" t="s">
        <v>143</v>
      </c>
      <c r="B79" s="27"/>
      <c r="C79" s="28" t="s">
        <v>144</v>
      </c>
      <c r="D79" s="29"/>
      <c r="E79" s="29"/>
      <c r="F79" s="27"/>
      <c r="G79" s="5">
        <v>150000</v>
      </c>
      <c r="I79" s="5">
        <v>151531</v>
      </c>
      <c r="K79" s="47">
        <v>0</v>
      </c>
      <c r="L79" s="27"/>
      <c r="N79" s="47">
        <v>1531</v>
      </c>
      <c r="O79" s="27"/>
      <c r="Q79" s="5">
        <v>0</v>
      </c>
      <c r="S79" s="5">
        <v>1531</v>
      </c>
      <c r="U79" s="47">
        <v>0</v>
      </c>
      <c r="V79" s="27"/>
      <c r="X79" s="47">
        <v>0</v>
      </c>
      <c r="Y79" s="27"/>
    </row>
    <row r="80" spans="1:25" ht="12.75" customHeight="1" x14ac:dyDescent="0.2">
      <c r="A80" s="26" t="s">
        <v>145</v>
      </c>
      <c r="B80" s="27"/>
      <c r="C80" s="28" t="s">
        <v>146</v>
      </c>
      <c r="D80" s="29"/>
      <c r="E80" s="29"/>
      <c r="F80" s="27"/>
      <c r="G80" s="5">
        <v>120000</v>
      </c>
      <c r="I80" s="5">
        <v>117540</v>
      </c>
      <c r="K80" s="47">
        <v>2460</v>
      </c>
      <c r="L80" s="27"/>
      <c r="N80" s="47">
        <v>0</v>
      </c>
      <c r="O80" s="27"/>
      <c r="Q80" s="5">
        <v>2460</v>
      </c>
      <c r="S80" s="5">
        <v>0</v>
      </c>
      <c r="U80" s="47">
        <v>0</v>
      </c>
      <c r="V80" s="27"/>
      <c r="X80" s="47">
        <v>0</v>
      </c>
      <c r="Y80" s="27"/>
    </row>
    <row r="81" spans="1:25" ht="12.75" customHeight="1" x14ac:dyDescent="0.2">
      <c r="A81" s="26" t="s">
        <v>147</v>
      </c>
      <c r="B81" s="27"/>
      <c r="C81" s="28" t="s">
        <v>148</v>
      </c>
      <c r="D81" s="29"/>
      <c r="E81" s="29"/>
      <c r="F81" s="27"/>
      <c r="G81" s="5">
        <v>400000</v>
      </c>
      <c r="I81" s="5">
        <v>405339</v>
      </c>
      <c r="K81" s="47">
        <v>0</v>
      </c>
      <c r="L81" s="27"/>
      <c r="N81" s="47">
        <v>5339</v>
      </c>
      <c r="O81" s="27"/>
      <c r="Q81" s="5">
        <v>0</v>
      </c>
      <c r="S81" s="5">
        <v>5339</v>
      </c>
      <c r="U81" s="47">
        <v>0</v>
      </c>
      <c r="V81" s="27"/>
      <c r="X81" s="47">
        <v>0</v>
      </c>
      <c r="Y81" s="27"/>
    </row>
    <row r="82" spans="1:25" ht="12.75" customHeight="1" x14ac:dyDescent="0.2">
      <c r="A82" s="26" t="s">
        <v>149</v>
      </c>
      <c r="B82" s="27"/>
      <c r="C82" s="28" t="s">
        <v>150</v>
      </c>
      <c r="D82" s="29"/>
      <c r="E82" s="29"/>
      <c r="F82" s="27"/>
      <c r="G82" s="5">
        <v>150000</v>
      </c>
      <c r="I82" s="5">
        <v>115451</v>
      </c>
      <c r="K82" s="47">
        <v>34549</v>
      </c>
      <c r="L82" s="27"/>
      <c r="N82" s="47">
        <v>0</v>
      </c>
      <c r="O82" s="27"/>
      <c r="Q82" s="5">
        <v>34549</v>
      </c>
      <c r="S82" s="5">
        <v>0</v>
      </c>
      <c r="U82" s="47">
        <v>0</v>
      </c>
      <c r="V82" s="27"/>
      <c r="X82" s="47">
        <v>0</v>
      </c>
      <c r="Y82" s="27"/>
    </row>
    <row r="83" spans="1:25" ht="12.75" customHeight="1" x14ac:dyDescent="0.2">
      <c r="A83" s="26" t="s">
        <v>151</v>
      </c>
      <c r="B83" s="27"/>
      <c r="C83" s="28" t="s">
        <v>152</v>
      </c>
      <c r="D83" s="29"/>
      <c r="E83" s="29"/>
      <c r="F83" s="27"/>
      <c r="G83" s="5">
        <v>320000</v>
      </c>
      <c r="I83" s="5">
        <v>383152</v>
      </c>
      <c r="K83" s="47">
        <v>0</v>
      </c>
      <c r="L83" s="27"/>
      <c r="N83" s="47">
        <v>63152</v>
      </c>
      <c r="O83" s="27"/>
      <c r="Q83" s="5">
        <v>0</v>
      </c>
      <c r="S83" s="5">
        <v>63152</v>
      </c>
      <c r="U83" s="47">
        <v>0</v>
      </c>
      <c r="V83" s="27"/>
      <c r="X83" s="47">
        <v>0</v>
      </c>
      <c r="Y83" s="27"/>
    </row>
    <row r="84" spans="1:25" ht="12.75" customHeight="1" x14ac:dyDescent="0.2">
      <c r="A84" s="26" t="s">
        <v>153</v>
      </c>
      <c r="B84" s="27"/>
      <c r="C84" s="28" t="s">
        <v>154</v>
      </c>
      <c r="D84" s="29"/>
      <c r="E84" s="29"/>
      <c r="F84" s="27"/>
      <c r="G84" s="5">
        <v>150000</v>
      </c>
      <c r="I84" s="5">
        <v>151532</v>
      </c>
      <c r="K84" s="47">
        <v>0</v>
      </c>
      <c r="L84" s="27"/>
      <c r="N84" s="47">
        <v>1532</v>
      </c>
      <c r="O84" s="27"/>
      <c r="Q84" s="5">
        <v>0</v>
      </c>
      <c r="S84" s="5">
        <v>1532</v>
      </c>
      <c r="U84" s="47">
        <v>0</v>
      </c>
      <c r="V84" s="27"/>
      <c r="X84" s="47">
        <v>0</v>
      </c>
      <c r="Y84" s="27"/>
    </row>
    <row r="85" spans="1:25" ht="12.75" customHeight="1" x14ac:dyDescent="0.2">
      <c r="A85" s="26" t="s">
        <v>155</v>
      </c>
      <c r="B85" s="27"/>
      <c r="C85" s="28" t="s">
        <v>156</v>
      </c>
      <c r="D85" s="29"/>
      <c r="E85" s="29"/>
      <c r="F85" s="27"/>
      <c r="G85" s="5">
        <v>907283</v>
      </c>
      <c r="I85" s="5">
        <v>1032790</v>
      </c>
      <c r="K85" s="47">
        <v>0</v>
      </c>
      <c r="L85" s="27"/>
      <c r="N85" s="47">
        <v>125507</v>
      </c>
      <c r="O85" s="27"/>
      <c r="Q85" s="5">
        <v>0</v>
      </c>
      <c r="S85" s="5">
        <v>125507</v>
      </c>
      <c r="U85" s="47">
        <v>0</v>
      </c>
      <c r="V85" s="27"/>
      <c r="X85" s="47">
        <v>0</v>
      </c>
      <c r="Y85" s="27"/>
    </row>
    <row r="86" spans="1:25" ht="12.75" customHeight="1" x14ac:dyDescent="0.2">
      <c r="A86" s="26" t="s">
        <v>157</v>
      </c>
      <c r="B86" s="27"/>
      <c r="C86" s="28" t="s">
        <v>158</v>
      </c>
      <c r="D86" s="29"/>
      <c r="E86" s="29"/>
      <c r="F86" s="27"/>
      <c r="G86" s="5">
        <v>680000</v>
      </c>
      <c r="I86" s="5">
        <v>682037</v>
      </c>
      <c r="K86" s="47">
        <v>0</v>
      </c>
      <c r="L86" s="27"/>
      <c r="N86" s="47">
        <v>2037</v>
      </c>
      <c r="O86" s="27"/>
      <c r="Q86" s="5">
        <v>0</v>
      </c>
      <c r="S86" s="5">
        <v>2037</v>
      </c>
      <c r="U86" s="47">
        <v>0</v>
      </c>
      <c r="V86" s="27"/>
      <c r="X86" s="47">
        <v>0</v>
      </c>
      <c r="Y86" s="27"/>
    </row>
    <row r="87" spans="1:25" ht="12.75" customHeight="1" x14ac:dyDescent="0.2">
      <c r="A87" s="30" t="s">
        <v>1272</v>
      </c>
      <c r="B87" s="31"/>
      <c r="C87" s="28" t="s">
        <v>1286</v>
      </c>
      <c r="D87" s="29"/>
      <c r="E87" s="29"/>
      <c r="F87" s="27"/>
      <c r="G87" s="5">
        <v>500000</v>
      </c>
      <c r="I87" s="5">
        <v>498481</v>
      </c>
      <c r="K87" s="47">
        <v>1519</v>
      </c>
      <c r="L87" s="27"/>
      <c r="N87" s="47">
        <v>0</v>
      </c>
      <c r="O87" s="27"/>
      <c r="Q87" s="5">
        <v>1519</v>
      </c>
      <c r="S87" s="5">
        <v>0</v>
      </c>
      <c r="U87" s="47">
        <v>0</v>
      </c>
      <c r="V87" s="27"/>
      <c r="X87" s="47">
        <v>0</v>
      </c>
      <c r="Y87" s="27"/>
    </row>
    <row r="88" spans="1:25" ht="12.75" customHeight="1" x14ac:dyDescent="0.2">
      <c r="A88" s="26" t="s">
        <v>159</v>
      </c>
      <c r="B88" s="27"/>
      <c r="C88" s="28" t="s">
        <v>160</v>
      </c>
      <c r="D88" s="29"/>
      <c r="E88" s="29"/>
      <c r="F88" s="27"/>
      <c r="G88" s="5">
        <v>573498</v>
      </c>
      <c r="I88" s="5">
        <v>587494</v>
      </c>
      <c r="K88" s="47">
        <v>0</v>
      </c>
      <c r="L88" s="27"/>
      <c r="N88" s="47">
        <v>13996</v>
      </c>
      <c r="O88" s="27"/>
      <c r="Q88" s="5">
        <v>0</v>
      </c>
      <c r="S88" s="5">
        <v>13996</v>
      </c>
      <c r="U88" s="47">
        <v>0</v>
      </c>
      <c r="V88" s="27"/>
      <c r="X88" s="47">
        <v>0</v>
      </c>
      <c r="Y88" s="27"/>
    </row>
    <row r="89" spans="1:25" ht="12.75" customHeight="1" x14ac:dyDescent="0.2">
      <c r="A89" s="30" t="s">
        <v>1273</v>
      </c>
      <c r="B89" s="31"/>
      <c r="C89" s="28" t="s">
        <v>1287</v>
      </c>
      <c r="D89" s="29"/>
      <c r="E89" s="29"/>
      <c r="F89" s="27"/>
      <c r="G89" s="5">
        <v>500000</v>
      </c>
      <c r="I89" s="5">
        <v>286120</v>
      </c>
      <c r="K89" s="47">
        <v>213880</v>
      </c>
      <c r="L89" s="27"/>
      <c r="N89" s="47">
        <v>0</v>
      </c>
      <c r="O89" s="27"/>
      <c r="Q89" s="5">
        <v>213880</v>
      </c>
      <c r="S89" s="5">
        <v>0</v>
      </c>
      <c r="U89" s="47">
        <v>0</v>
      </c>
      <c r="V89" s="27"/>
      <c r="X89" s="47">
        <v>0</v>
      </c>
      <c r="Y89" s="27"/>
    </row>
    <row r="90" spans="1:25" ht="12.75" customHeight="1" x14ac:dyDescent="0.2">
      <c r="A90" s="30" t="s">
        <v>1274</v>
      </c>
      <c r="B90" s="31"/>
      <c r="C90" s="28" t="s">
        <v>1288</v>
      </c>
      <c r="D90" s="29"/>
      <c r="E90" s="29"/>
      <c r="F90" s="27"/>
      <c r="G90" s="5">
        <v>1535678</v>
      </c>
      <c r="I90" s="5">
        <v>1571822</v>
      </c>
      <c r="K90" s="47">
        <v>0</v>
      </c>
      <c r="L90" s="27"/>
      <c r="N90" s="47">
        <v>36144</v>
      </c>
      <c r="O90" s="27"/>
      <c r="Q90" s="5">
        <v>0</v>
      </c>
      <c r="S90" s="5">
        <v>36144</v>
      </c>
      <c r="U90" s="47">
        <v>0</v>
      </c>
      <c r="V90" s="27"/>
      <c r="X90" s="47">
        <v>0</v>
      </c>
      <c r="Y90" s="27"/>
    </row>
    <row r="91" spans="1:25" ht="12.75" customHeight="1" x14ac:dyDescent="0.2">
      <c r="A91" s="30" t="s">
        <v>1275</v>
      </c>
      <c r="B91" s="31"/>
      <c r="C91" s="28" t="s">
        <v>1289</v>
      </c>
      <c r="D91" s="29"/>
      <c r="E91" s="29"/>
      <c r="F91" s="27"/>
      <c r="G91" s="5">
        <v>1000000</v>
      </c>
      <c r="I91" s="5">
        <v>939354</v>
      </c>
      <c r="K91" s="47">
        <v>60646</v>
      </c>
      <c r="L91" s="27"/>
      <c r="N91" s="47">
        <v>0</v>
      </c>
      <c r="O91" s="27"/>
      <c r="Q91" s="5">
        <v>60646</v>
      </c>
      <c r="S91" s="5">
        <v>0</v>
      </c>
      <c r="U91" s="47">
        <v>0</v>
      </c>
      <c r="V91" s="27"/>
      <c r="X91" s="47">
        <v>0</v>
      </c>
      <c r="Y91" s="27"/>
    </row>
    <row r="92" spans="1:25" ht="12.75" customHeight="1" x14ac:dyDescent="0.2">
      <c r="A92" s="26" t="s">
        <v>161</v>
      </c>
      <c r="B92" s="27"/>
      <c r="C92" s="28" t="s">
        <v>162</v>
      </c>
      <c r="D92" s="29"/>
      <c r="E92" s="29"/>
      <c r="F92" s="27"/>
      <c r="G92" s="5">
        <v>1500000</v>
      </c>
      <c r="I92" s="5">
        <v>1500135</v>
      </c>
      <c r="K92" s="47">
        <v>0</v>
      </c>
      <c r="L92" s="27"/>
      <c r="N92" s="47">
        <v>135</v>
      </c>
      <c r="O92" s="27"/>
      <c r="Q92" s="5">
        <v>0</v>
      </c>
      <c r="S92" s="5">
        <v>135</v>
      </c>
      <c r="U92" s="47">
        <v>0</v>
      </c>
      <c r="V92" s="27"/>
      <c r="X92" s="47">
        <v>0</v>
      </c>
      <c r="Y92" s="27"/>
    </row>
    <row r="93" spans="1:25" ht="12.75" customHeight="1" x14ac:dyDescent="0.2">
      <c r="A93" s="48" t="s">
        <v>163</v>
      </c>
      <c r="B93" s="49"/>
      <c r="C93" s="28" t="s">
        <v>164</v>
      </c>
      <c r="D93" s="29"/>
      <c r="E93" s="29"/>
      <c r="F93" s="27"/>
      <c r="G93" s="5">
        <v>319880</v>
      </c>
      <c r="I93" s="5">
        <v>243060</v>
      </c>
      <c r="K93" s="47">
        <v>76820</v>
      </c>
      <c r="L93" s="27"/>
      <c r="N93" s="47">
        <v>0</v>
      </c>
      <c r="O93" s="27"/>
      <c r="Q93" s="5">
        <v>76820</v>
      </c>
      <c r="S93" s="5">
        <v>0</v>
      </c>
      <c r="U93" s="47">
        <v>0</v>
      </c>
      <c r="V93" s="27"/>
      <c r="X93" s="47">
        <v>0</v>
      </c>
      <c r="Y93" s="27"/>
    </row>
    <row r="94" spans="1:25" ht="12.75" customHeight="1" x14ac:dyDescent="0.2">
      <c r="A94" s="30" t="s">
        <v>1276</v>
      </c>
      <c r="B94" s="31"/>
      <c r="C94" s="28" t="s">
        <v>1290</v>
      </c>
      <c r="D94" s="29"/>
      <c r="E94" s="29"/>
      <c r="F94" s="27"/>
      <c r="G94" s="5">
        <v>100000</v>
      </c>
      <c r="I94" s="5">
        <v>98220</v>
      </c>
      <c r="K94" s="47">
        <v>1780</v>
      </c>
      <c r="L94" s="27"/>
      <c r="N94" s="47">
        <v>0</v>
      </c>
      <c r="O94" s="27"/>
      <c r="Q94" s="5">
        <v>1780</v>
      </c>
      <c r="S94" s="5">
        <v>0</v>
      </c>
      <c r="U94" s="47">
        <v>0</v>
      </c>
      <c r="V94" s="27"/>
      <c r="X94" s="47">
        <v>0</v>
      </c>
      <c r="Y94" s="27"/>
    </row>
    <row r="95" spans="1:25" ht="12.75" customHeight="1" x14ac:dyDescent="0.2">
      <c r="A95" s="30" t="s">
        <v>1277</v>
      </c>
      <c r="B95" s="31"/>
      <c r="C95" s="28" t="s">
        <v>1291</v>
      </c>
      <c r="D95" s="29"/>
      <c r="E95" s="29"/>
      <c r="F95" s="27"/>
      <c r="G95" s="5">
        <v>80000</v>
      </c>
      <c r="I95" s="5">
        <v>73390</v>
      </c>
      <c r="K95" s="47">
        <v>6610</v>
      </c>
      <c r="L95" s="27"/>
      <c r="N95" s="47">
        <v>0</v>
      </c>
      <c r="O95" s="27"/>
      <c r="Q95" s="5">
        <v>6610</v>
      </c>
      <c r="S95" s="5">
        <v>0</v>
      </c>
      <c r="U95" s="47">
        <v>0</v>
      </c>
      <c r="V95" s="27"/>
      <c r="X95" s="47">
        <v>0</v>
      </c>
      <c r="Y95" s="27"/>
    </row>
    <row r="96" spans="1:25" ht="12.75" customHeight="1" x14ac:dyDescent="0.2">
      <c r="A96" s="26" t="s">
        <v>165</v>
      </c>
      <c r="B96" s="27"/>
      <c r="C96" s="28" t="s">
        <v>166</v>
      </c>
      <c r="D96" s="29"/>
      <c r="E96" s="29"/>
      <c r="F96" s="27"/>
      <c r="G96" s="5">
        <v>103657765</v>
      </c>
      <c r="I96" s="5">
        <v>40463373</v>
      </c>
      <c r="K96" s="47">
        <v>63194392</v>
      </c>
      <c r="L96" s="27"/>
      <c r="N96" s="47">
        <v>0</v>
      </c>
      <c r="O96" s="27"/>
      <c r="Q96" s="5">
        <v>63194392</v>
      </c>
      <c r="S96" s="5">
        <v>0</v>
      </c>
      <c r="U96" s="47">
        <v>0</v>
      </c>
      <c r="V96" s="27"/>
      <c r="X96" s="47">
        <v>0</v>
      </c>
      <c r="Y96" s="27"/>
    </row>
    <row r="97" spans="1:25" ht="12.75" customHeight="1" x14ac:dyDescent="0.2">
      <c r="A97" s="26" t="s">
        <v>167</v>
      </c>
      <c r="B97" s="27"/>
      <c r="C97" s="28" t="s">
        <v>168</v>
      </c>
      <c r="D97" s="29"/>
      <c r="E97" s="29"/>
      <c r="F97" s="27"/>
      <c r="G97" s="5">
        <v>58955218</v>
      </c>
      <c r="I97" s="5">
        <v>55194375</v>
      </c>
      <c r="K97" s="47">
        <v>3760843</v>
      </c>
      <c r="L97" s="27"/>
      <c r="N97" s="47">
        <v>0</v>
      </c>
      <c r="O97" s="27"/>
      <c r="Q97" s="5">
        <v>3760843</v>
      </c>
      <c r="S97" s="5">
        <v>0</v>
      </c>
      <c r="U97" s="47">
        <v>0</v>
      </c>
      <c r="V97" s="27"/>
      <c r="X97" s="47">
        <v>0</v>
      </c>
      <c r="Y97" s="27"/>
    </row>
    <row r="98" spans="1:25" ht="12.75" customHeight="1" x14ac:dyDescent="0.2">
      <c r="A98" s="26" t="s">
        <v>169</v>
      </c>
      <c r="B98" s="27"/>
      <c r="C98" s="28" t="s">
        <v>170</v>
      </c>
      <c r="D98" s="29"/>
      <c r="E98" s="29"/>
      <c r="F98" s="27"/>
      <c r="G98" s="5">
        <v>0</v>
      </c>
      <c r="I98" s="5">
        <v>79185</v>
      </c>
      <c r="K98" s="47">
        <v>0</v>
      </c>
      <c r="L98" s="27"/>
      <c r="N98" s="47">
        <v>79185</v>
      </c>
      <c r="O98" s="27"/>
      <c r="Q98" s="5">
        <v>0</v>
      </c>
      <c r="S98" s="5">
        <v>79185</v>
      </c>
      <c r="U98" s="47">
        <v>0</v>
      </c>
      <c r="V98" s="27"/>
      <c r="X98" s="47">
        <v>0</v>
      </c>
      <c r="Y98" s="27"/>
    </row>
    <row r="99" spans="1:25" ht="12.75" customHeight="1" x14ac:dyDescent="0.2">
      <c r="A99" s="26" t="s">
        <v>171</v>
      </c>
      <c r="B99" s="27"/>
      <c r="C99" s="28" t="s">
        <v>172</v>
      </c>
      <c r="D99" s="29"/>
      <c r="E99" s="29"/>
      <c r="F99" s="27"/>
      <c r="G99" s="5">
        <v>56342192</v>
      </c>
      <c r="I99" s="5">
        <v>49054403</v>
      </c>
      <c r="K99" s="47">
        <v>7287789</v>
      </c>
      <c r="L99" s="27"/>
      <c r="N99" s="47">
        <v>0</v>
      </c>
      <c r="O99" s="27"/>
      <c r="Q99" s="5">
        <v>7287789</v>
      </c>
      <c r="S99" s="5">
        <v>0</v>
      </c>
      <c r="U99" s="47">
        <v>0</v>
      </c>
      <c r="V99" s="27"/>
      <c r="X99" s="47">
        <v>0</v>
      </c>
      <c r="Y99" s="27"/>
    </row>
    <row r="100" spans="1:25" ht="12.75" customHeight="1" x14ac:dyDescent="0.2">
      <c r="A100" s="26" t="s">
        <v>173</v>
      </c>
      <c r="B100" s="27"/>
      <c r="C100" s="28" t="s">
        <v>174</v>
      </c>
      <c r="D100" s="29"/>
      <c r="E100" s="29"/>
      <c r="F100" s="27"/>
      <c r="G100" s="5">
        <v>0</v>
      </c>
      <c r="I100" s="5">
        <v>820960</v>
      </c>
      <c r="K100" s="47">
        <v>0</v>
      </c>
      <c r="L100" s="27"/>
      <c r="N100" s="47">
        <v>820960</v>
      </c>
      <c r="O100" s="27"/>
      <c r="Q100" s="5">
        <v>0</v>
      </c>
      <c r="S100" s="5">
        <v>820960</v>
      </c>
      <c r="U100" s="47">
        <v>0</v>
      </c>
      <c r="V100" s="27"/>
      <c r="X100" s="47">
        <v>0</v>
      </c>
      <c r="Y100" s="27"/>
    </row>
    <row r="101" spans="1:25" ht="12.75" customHeight="1" x14ac:dyDescent="0.2">
      <c r="A101" s="26" t="s">
        <v>175</v>
      </c>
      <c r="B101" s="27"/>
      <c r="C101" s="28" t="s">
        <v>176</v>
      </c>
      <c r="D101" s="29"/>
      <c r="E101" s="29"/>
      <c r="F101" s="27"/>
      <c r="G101" s="5">
        <v>0</v>
      </c>
      <c r="I101" s="5">
        <v>4377581</v>
      </c>
      <c r="K101" s="47">
        <v>0</v>
      </c>
      <c r="L101" s="27"/>
      <c r="N101" s="47">
        <v>4377581</v>
      </c>
      <c r="O101" s="27"/>
      <c r="Q101" s="5">
        <v>0</v>
      </c>
      <c r="S101" s="5">
        <v>4377581</v>
      </c>
      <c r="U101" s="47">
        <v>0</v>
      </c>
      <c r="V101" s="27"/>
      <c r="X101" s="47">
        <v>0</v>
      </c>
      <c r="Y101" s="27"/>
    </row>
    <row r="102" spans="1:25" ht="12.75" customHeight="1" x14ac:dyDescent="0.2">
      <c r="A102" s="26" t="s">
        <v>177</v>
      </c>
      <c r="B102" s="27"/>
      <c r="C102" s="28" t="s">
        <v>178</v>
      </c>
      <c r="D102" s="29"/>
      <c r="E102" s="29"/>
      <c r="F102" s="27"/>
      <c r="G102" s="5">
        <v>38937021</v>
      </c>
      <c r="I102" s="5">
        <v>0</v>
      </c>
      <c r="K102" s="47">
        <v>38937021</v>
      </c>
      <c r="L102" s="27"/>
      <c r="N102" s="47">
        <v>0</v>
      </c>
      <c r="O102" s="27"/>
      <c r="Q102" s="5">
        <v>38937021</v>
      </c>
      <c r="S102" s="5">
        <v>0</v>
      </c>
      <c r="U102" s="47">
        <v>0</v>
      </c>
      <c r="V102" s="27"/>
      <c r="X102" s="47">
        <v>0</v>
      </c>
      <c r="Y102" s="27"/>
    </row>
    <row r="103" spans="1:25" ht="12.75" customHeight="1" x14ac:dyDescent="0.2">
      <c r="A103" s="26" t="s">
        <v>179</v>
      </c>
      <c r="B103" s="27"/>
      <c r="C103" s="28" t="s">
        <v>180</v>
      </c>
      <c r="D103" s="29"/>
      <c r="E103" s="29"/>
      <c r="F103" s="27"/>
      <c r="G103" s="5">
        <v>198576450</v>
      </c>
      <c r="I103" s="5">
        <v>0</v>
      </c>
      <c r="K103" s="47">
        <v>198576450</v>
      </c>
      <c r="L103" s="27"/>
      <c r="N103" s="47">
        <v>0</v>
      </c>
      <c r="O103" s="27"/>
      <c r="Q103" s="5">
        <v>198576450</v>
      </c>
      <c r="S103" s="5">
        <v>0</v>
      </c>
      <c r="U103" s="47">
        <v>0</v>
      </c>
      <c r="V103" s="27"/>
      <c r="X103" s="47">
        <v>0</v>
      </c>
      <c r="Y103" s="27"/>
    </row>
    <row r="104" spans="1:25" ht="12.75" customHeight="1" x14ac:dyDescent="0.2">
      <c r="A104" s="30" t="s">
        <v>1227</v>
      </c>
      <c r="B104" s="31"/>
      <c r="C104" s="28" t="s">
        <v>1226</v>
      </c>
      <c r="D104" s="29"/>
      <c r="E104" s="29"/>
      <c r="F104" s="27"/>
      <c r="G104" s="5">
        <v>320373</v>
      </c>
      <c r="I104" s="5">
        <v>640746</v>
      </c>
      <c r="K104" s="47">
        <v>0</v>
      </c>
      <c r="L104" s="27"/>
      <c r="N104" s="47">
        <v>320373</v>
      </c>
      <c r="O104" s="27"/>
      <c r="Q104" s="5">
        <v>0</v>
      </c>
      <c r="S104" s="5">
        <v>320373</v>
      </c>
      <c r="U104" s="47">
        <v>0</v>
      </c>
      <c r="V104" s="27"/>
      <c r="X104" s="47">
        <v>0</v>
      </c>
      <c r="Y104" s="27"/>
    </row>
    <row r="105" spans="1:25" ht="12.75" customHeight="1" x14ac:dyDescent="0.2">
      <c r="A105" s="30" t="s">
        <v>1278</v>
      </c>
      <c r="B105" s="31"/>
      <c r="C105" s="28" t="s">
        <v>1292</v>
      </c>
      <c r="D105" s="29"/>
      <c r="E105" s="29"/>
      <c r="F105" s="27"/>
      <c r="G105" s="5">
        <v>431951</v>
      </c>
      <c r="I105" s="5">
        <v>26076086</v>
      </c>
      <c r="K105" s="47">
        <v>0</v>
      </c>
      <c r="L105" s="27"/>
      <c r="N105" s="47">
        <v>25644135</v>
      </c>
      <c r="O105" s="27"/>
      <c r="Q105" s="5">
        <v>0</v>
      </c>
      <c r="S105" s="5">
        <v>25644135</v>
      </c>
      <c r="U105" s="47">
        <v>0</v>
      </c>
      <c r="V105" s="27"/>
      <c r="X105" s="47">
        <v>0</v>
      </c>
      <c r="Y105" s="27"/>
    </row>
    <row r="106" spans="1:25" ht="12.75" customHeight="1" x14ac:dyDescent="0.2">
      <c r="A106" s="26" t="s">
        <v>181</v>
      </c>
      <c r="B106" s="27"/>
      <c r="C106" s="28" t="s">
        <v>182</v>
      </c>
      <c r="D106" s="29"/>
      <c r="E106" s="29"/>
      <c r="F106" s="27"/>
      <c r="G106" s="5">
        <v>0</v>
      </c>
      <c r="I106" s="5">
        <v>109897</v>
      </c>
      <c r="K106" s="47">
        <v>0</v>
      </c>
      <c r="L106" s="27"/>
      <c r="N106" s="47">
        <v>109897</v>
      </c>
      <c r="O106" s="27"/>
      <c r="Q106" s="5">
        <v>0</v>
      </c>
      <c r="S106" s="5">
        <v>109897</v>
      </c>
      <c r="U106" s="47">
        <v>0</v>
      </c>
      <c r="V106" s="27"/>
      <c r="X106" s="47">
        <v>0</v>
      </c>
      <c r="Y106" s="27"/>
    </row>
    <row r="107" spans="1:25" ht="12.75" customHeight="1" x14ac:dyDescent="0.2">
      <c r="A107" s="26" t="s">
        <v>183</v>
      </c>
      <c r="B107" s="27"/>
      <c r="C107" s="28" t="s">
        <v>184</v>
      </c>
      <c r="D107" s="29"/>
      <c r="E107" s="29"/>
      <c r="F107" s="27"/>
      <c r="G107" s="5">
        <v>224684780</v>
      </c>
      <c r="I107" s="5">
        <v>287069823</v>
      </c>
      <c r="K107" s="47">
        <v>0</v>
      </c>
      <c r="L107" s="27"/>
      <c r="N107" s="47">
        <v>62385043</v>
      </c>
      <c r="O107" s="27"/>
      <c r="Q107" s="5">
        <v>0</v>
      </c>
      <c r="S107" s="5">
        <v>62385043</v>
      </c>
      <c r="U107" s="47">
        <v>0</v>
      </c>
      <c r="V107" s="27"/>
      <c r="X107" s="47">
        <v>0</v>
      </c>
      <c r="Y107" s="27"/>
    </row>
    <row r="108" spans="1:25" ht="12.75" customHeight="1" x14ac:dyDescent="0.2">
      <c r="A108" s="26" t="s">
        <v>185</v>
      </c>
      <c r="B108" s="27"/>
      <c r="C108" s="28" t="s">
        <v>186</v>
      </c>
      <c r="D108" s="29"/>
      <c r="E108" s="29"/>
      <c r="F108" s="27"/>
      <c r="G108" s="5">
        <v>478814</v>
      </c>
      <c r="I108" s="5">
        <v>0</v>
      </c>
      <c r="K108" s="47">
        <v>478814</v>
      </c>
      <c r="L108" s="27"/>
      <c r="N108" s="47">
        <v>0</v>
      </c>
      <c r="O108" s="27"/>
      <c r="Q108" s="5">
        <v>478814</v>
      </c>
      <c r="S108" s="5">
        <v>0</v>
      </c>
      <c r="U108" s="47">
        <v>0</v>
      </c>
      <c r="V108" s="27"/>
      <c r="X108" s="47">
        <v>0</v>
      </c>
      <c r="Y108" s="27"/>
    </row>
    <row r="109" spans="1:25" ht="12.75" customHeight="1" x14ac:dyDescent="0.2">
      <c r="A109" s="26" t="s">
        <v>187</v>
      </c>
      <c r="B109" s="27"/>
      <c r="C109" s="28" t="s">
        <v>188</v>
      </c>
      <c r="D109" s="29"/>
      <c r="E109" s="29"/>
      <c r="F109" s="27"/>
      <c r="G109" s="5">
        <v>0</v>
      </c>
      <c r="I109" s="5">
        <v>6950248</v>
      </c>
      <c r="K109" s="47">
        <v>0</v>
      </c>
      <c r="L109" s="27"/>
      <c r="N109" s="47">
        <v>6950248</v>
      </c>
      <c r="O109" s="27"/>
      <c r="Q109" s="5">
        <v>0</v>
      </c>
      <c r="S109" s="5">
        <v>6950248</v>
      </c>
      <c r="U109" s="47">
        <v>0</v>
      </c>
      <c r="V109" s="27"/>
      <c r="X109" s="47">
        <v>0</v>
      </c>
      <c r="Y109" s="27"/>
    </row>
    <row r="110" spans="1:25" ht="12.75" customHeight="1" x14ac:dyDescent="0.2">
      <c r="A110" s="26" t="s">
        <v>189</v>
      </c>
      <c r="B110" s="27"/>
      <c r="C110" s="28" t="s">
        <v>190</v>
      </c>
      <c r="D110" s="29"/>
      <c r="E110" s="29"/>
      <c r="F110" s="27"/>
      <c r="G110" s="5">
        <v>5527692</v>
      </c>
      <c r="I110" s="5">
        <v>13166542</v>
      </c>
      <c r="K110" s="47">
        <v>0</v>
      </c>
      <c r="L110" s="27"/>
      <c r="N110" s="47">
        <v>7638850</v>
      </c>
      <c r="O110" s="27"/>
      <c r="Q110" s="5">
        <v>0</v>
      </c>
      <c r="S110" s="5">
        <v>7638850</v>
      </c>
      <c r="U110" s="47">
        <v>0</v>
      </c>
      <c r="V110" s="27"/>
      <c r="X110" s="47">
        <v>0</v>
      </c>
      <c r="Y110" s="27"/>
    </row>
    <row r="111" spans="1:25" ht="12.75" customHeight="1" x14ac:dyDescent="0.2">
      <c r="A111" s="26" t="s">
        <v>191</v>
      </c>
      <c r="B111" s="27"/>
      <c r="C111" s="28" t="s">
        <v>192</v>
      </c>
      <c r="D111" s="29"/>
      <c r="E111" s="29"/>
      <c r="F111" s="27"/>
      <c r="G111" s="5">
        <v>289976249</v>
      </c>
      <c r="I111" s="5">
        <v>193263448</v>
      </c>
      <c r="K111" s="47">
        <v>96712801</v>
      </c>
      <c r="L111" s="27"/>
      <c r="N111" s="47">
        <v>0</v>
      </c>
      <c r="O111" s="27"/>
      <c r="Q111" s="5">
        <v>96712801</v>
      </c>
      <c r="S111" s="5">
        <v>0</v>
      </c>
      <c r="U111" s="47">
        <v>0</v>
      </c>
      <c r="V111" s="27"/>
      <c r="X111" s="47">
        <v>0</v>
      </c>
      <c r="Y111" s="27"/>
    </row>
    <row r="112" spans="1:25" ht="12.75" customHeight="1" x14ac:dyDescent="0.2">
      <c r="A112" s="26" t="s">
        <v>193</v>
      </c>
      <c r="B112" s="27"/>
      <c r="C112" s="28" t="s">
        <v>194</v>
      </c>
      <c r="D112" s="29"/>
      <c r="E112" s="29"/>
      <c r="F112" s="27"/>
      <c r="G112" s="5">
        <v>195011230</v>
      </c>
      <c r="I112" s="5">
        <v>136749545</v>
      </c>
      <c r="K112" s="47">
        <v>58261685</v>
      </c>
      <c r="L112" s="27"/>
      <c r="N112" s="47">
        <v>0</v>
      </c>
      <c r="O112" s="27"/>
      <c r="Q112" s="5">
        <v>58261685</v>
      </c>
      <c r="S112" s="5">
        <v>0</v>
      </c>
      <c r="U112" s="47">
        <v>0</v>
      </c>
      <c r="V112" s="27"/>
      <c r="X112" s="47">
        <v>0</v>
      </c>
      <c r="Y112" s="27"/>
    </row>
    <row r="113" spans="1:25" ht="12.75" customHeight="1" x14ac:dyDescent="0.2">
      <c r="A113" s="26" t="s">
        <v>195</v>
      </c>
      <c r="B113" s="27"/>
      <c r="C113" s="28" t="s">
        <v>196</v>
      </c>
      <c r="D113" s="29"/>
      <c r="E113" s="29"/>
      <c r="F113" s="27"/>
      <c r="G113" s="5">
        <v>0</v>
      </c>
      <c r="I113" s="5">
        <v>85000000</v>
      </c>
      <c r="K113" s="47">
        <v>0</v>
      </c>
      <c r="L113" s="27"/>
      <c r="N113" s="47">
        <v>85000000</v>
      </c>
      <c r="O113" s="27"/>
      <c r="Q113" s="5">
        <v>0</v>
      </c>
      <c r="S113" s="5">
        <v>85000000</v>
      </c>
      <c r="U113" s="47">
        <v>0</v>
      </c>
      <c r="V113" s="27"/>
      <c r="X113" s="47">
        <v>0</v>
      </c>
      <c r="Y113" s="27"/>
    </row>
    <row r="114" spans="1:25" ht="12.75" customHeight="1" x14ac:dyDescent="0.2">
      <c r="A114" s="26" t="s">
        <v>197</v>
      </c>
      <c r="B114" s="27"/>
      <c r="C114" s="28" t="s">
        <v>198</v>
      </c>
      <c r="D114" s="29"/>
      <c r="E114" s="29"/>
      <c r="F114" s="27"/>
      <c r="G114" s="5">
        <v>21033500</v>
      </c>
      <c r="I114" s="5">
        <v>5460000</v>
      </c>
      <c r="K114" s="47">
        <v>15573500</v>
      </c>
      <c r="L114" s="27"/>
      <c r="N114" s="47">
        <v>0</v>
      </c>
      <c r="O114" s="27"/>
      <c r="Q114" s="5">
        <v>15573500</v>
      </c>
      <c r="S114" s="5">
        <v>0</v>
      </c>
      <c r="U114" s="47">
        <v>0</v>
      </c>
      <c r="V114" s="27"/>
      <c r="X114" s="47">
        <v>0</v>
      </c>
      <c r="Y114" s="27"/>
    </row>
    <row r="115" spans="1:25" ht="12.75" customHeight="1" x14ac:dyDescent="0.2">
      <c r="A115" s="26" t="s">
        <v>199</v>
      </c>
      <c r="B115" s="27"/>
      <c r="C115" s="28" t="s">
        <v>200</v>
      </c>
      <c r="D115" s="29"/>
      <c r="E115" s="29"/>
      <c r="F115" s="27"/>
      <c r="G115" s="5">
        <v>96365564</v>
      </c>
      <c r="I115" s="5">
        <v>67895819</v>
      </c>
      <c r="K115" s="47">
        <v>28469745</v>
      </c>
      <c r="L115" s="27"/>
      <c r="N115" s="47">
        <v>0</v>
      </c>
      <c r="O115" s="27"/>
      <c r="Q115" s="5">
        <v>28469745</v>
      </c>
      <c r="S115" s="5">
        <v>0</v>
      </c>
      <c r="U115" s="47">
        <v>0</v>
      </c>
      <c r="V115" s="27"/>
      <c r="X115" s="47">
        <v>0</v>
      </c>
      <c r="Y115" s="27"/>
    </row>
    <row r="116" spans="1:25" ht="12.75" customHeight="1" x14ac:dyDescent="0.2">
      <c r="A116" s="26" t="s">
        <v>201</v>
      </c>
      <c r="B116" s="27"/>
      <c r="C116" s="28" t="s">
        <v>202</v>
      </c>
      <c r="D116" s="29"/>
      <c r="E116" s="29"/>
      <c r="F116" s="27"/>
      <c r="G116" s="5">
        <v>19944917</v>
      </c>
      <c r="I116" s="5">
        <v>29920</v>
      </c>
      <c r="K116" s="47">
        <v>19914997</v>
      </c>
      <c r="L116" s="27"/>
      <c r="N116" s="47">
        <v>0</v>
      </c>
      <c r="O116" s="27"/>
      <c r="Q116" s="5">
        <v>19914997</v>
      </c>
      <c r="S116" s="5">
        <v>0</v>
      </c>
      <c r="U116" s="47">
        <v>0</v>
      </c>
      <c r="V116" s="27"/>
      <c r="X116" s="47">
        <v>0</v>
      </c>
      <c r="Y116" s="27"/>
    </row>
    <row r="117" spans="1:25" ht="12.75" customHeight="1" x14ac:dyDescent="0.2">
      <c r="A117" s="26" t="s">
        <v>203</v>
      </c>
      <c r="B117" s="27"/>
      <c r="C117" s="28" t="s">
        <v>204</v>
      </c>
      <c r="D117" s="29"/>
      <c r="E117" s="29"/>
      <c r="F117" s="27"/>
      <c r="G117" s="5">
        <v>5481423</v>
      </c>
      <c r="I117" s="5">
        <v>0</v>
      </c>
      <c r="K117" s="47">
        <v>5481423</v>
      </c>
      <c r="L117" s="27"/>
      <c r="N117" s="47">
        <v>0</v>
      </c>
      <c r="O117" s="27"/>
      <c r="Q117" s="5">
        <v>5481423</v>
      </c>
      <c r="S117" s="5">
        <v>0</v>
      </c>
      <c r="U117" s="47">
        <v>0</v>
      </c>
      <c r="V117" s="27"/>
      <c r="X117" s="47">
        <v>0</v>
      </c>
      <c r="Y117" s="27"/>
    </row>
    <row r="118" spans="1:25" ht="12.75" customHeight="1" x14ac:dyDescent="0.2">
      <c r="A118" s="26" t="s">
        <v>205</v>
      </c>
      <c r="B118" s="27"/>
      <c r="C118" s="28" t="s">
        <v>206</v>
      </c>
      <c r="D118" s="29"/>
      <c r="E118" s="29"/>
      <c r="F118" s="27"/>
      <c r="G118" s="5">
        <v>97649071</v>
      </c>
      <c r="I118" s="5">
        <v>81063101</v>
      </c>
      <c r="K118" s="47">
        <v>16585970</v>
      </c>
      <c r="L118" s="27"/>
      <c r="N118" s="47">
        <v>0</v>
      </c>
      <c r="O118" s="27"/>
      <c r="Q118" s="5">
        <v>16585970</v>
      </c>
      <c r="S118" s="5">
        <v>0</v>
      </c>
      <c r="U118" s="47">
        <v>0</v>
      </c>
      <c r="V118" s="27"/>
      <c r="X118" s="47">
        <v>0</v>
      </c>
      <c r="Y118" s="27"/>
    </row>
    <row r="119" spans="1:25" ht="12.75" customHeight="1" x14ac:dyDescent="0.2">
      <c r="A119" s="30" t="s">
        <v>1195</v>
      </c>
      <c r="B119" s="31"/>
      <c r="C119" s="28" t="s">
        <v>1194</v>
      </c>
      <c r="D119" s="29"/>
      <c r="E119" s="29"/>
      <c r="F119" s="27"/>
      <c r="G119" s="5">
        <v>7435919</v>
      </c>
      <c r="I119" s="5">
        <v>0</v>
      </c>
      <c r="K119" s="47">
        <v>7435919</v>
      </c>
      <c r="L119" s="27"/>
      <c r="N119" s="47">
        <v>0</v>
      </c>
      <c r="O119" s="27"/>
      <c r="Q119" s="5">
        <v>7435919</v>
      </c>
      <c r="S119" s="5">
        <v>0</v>
      </c>
      <c r="U119" s="47">
        <v>0</v>
      </c>
      <c r="V119" s="27"/>
      <c r="X119" s="47">
        <v>0</v>
      </c>
      <c r="Y119" s="27"/>
    </row>
    <row r="120" spans="1:25" ht="12.75" customHeight="1" x14ac:dyDescent="0.2">
      <c r="A120" s="26" t="s">
        <v>207</v>
      </c>
      <c r="B120" s="27"/>
      <c r="C120" s="28" t="s">
        <v>208</v>
      </c>
      <c r="D120" s="29"/>
      <c r="E120" s="29"/>
      <c r="F120" s="27"/>
      <c r="G120" s="5">
        <v>535500</v>
      </c>
      <c r="I120" s="5">
        <v>0</v>
      </c>
      <c r="K120" s="47">
        <v>535500</v>
      </c>
      <c r="L120" s="27"/>
      <c r="N120" s="47">
        <v>0</v>
      </c>
      <c r="O120" s="27"/>
      <c r="Q120" s="5">
        <v>535500</v>
      </c>
      <c r="S120" s="5">
        <v>0</v>
      </c>
      <c r="U120" s="47">
        <v>0</v>
      </c>
      <c r="V120" s="27"/>
      <c r="X120" s="47">
        <v>0</v>
      </c>
      <c r="Y120" s="27"/>
    </row>
    <row r="121" spans="1:25" ht="12.75" customHeight="1" x14ac:dyDescent="0.2">
      <c r="A121" s="26" t="s">
        <v>209</v>
      </c>
      <c r="B121" s="27"/>
      <c r="C121" s="28" t="s">
        <v>210</v>
      </c>
      <c r="D121" s="29"/>
      <c r="E121" s="29"/>
      <c r="F121" s="27"/>
      <c r="G121" s="5">
        <v>8828417</v>
      </c>
      <c r="I121" s="5">
        <v>0</v>
      </c>
      <c r="K121" s="47">
        <v>8828417</v>
      </c>
      <c r="L121" s="27"/>
      <c r="N121" s="47">
        <v>0</v>
      </c>
      <c r="O121" s="27"/>
      <c r="Q121" s="5">
        <v>8828417</v>
      </c>
      <c r="S121" s="5">
        <v>0</v>
      </c>
      <c r="U121" s="47">
        <v>0</v>
      </c>
      <c r="V121" s="27"/>
      <c r="X121" s="47">
        <v>0</v>
      </c>
      <c r="Y121" s="27"/>
    </row>
    <row r="122" spans="1:25" ht="12.75" customHeight="1" x14ac:dyDescent="0.2">
      <c r="A122" s="26" t="s">
        <v>211</v>
      </c>
      <c r="B122" s="27"/>
      <c r="C122" s="28" t="s">
        <v>212</v>
      </c>
      <c r="D122" s="29"/>
      <c r="E122" s="29"/>
      <c r="F122" s="27"/>
      <c r="G122" s="5">
        <v>135954</v>
      </c>
      <c r="I122" s="5">
        <v>0</v>
      </c>
      <c r="K122" s="47">
        <v>135954</v>
      </c>
      <c r="L122" s="27"/>
      <c r="N122" s="47">
        <v>0</v>
      </c>
      <c r="O122" s="27"/>
      <c r="Q122" s="5">
        <v>135954</v>
      </c>
      <c r="S122" s="5">
        <v>0</v>
      </c>
      <c r="U122" s="47">
        <v>0</v>
      </c>
      <c r="V122" s="27"/>
      <c r="X122" s="47">
        <v>0</v>
      </c>
      <c r="Y122" s="27"/>
    </row>
    <row r="123" spans="1:25" ht="12.75" customHeight="1" x14ac:dyDescent="0.2">
      <c r="A123" s="26" t="s">
        <v>213</v>
      </c>
      <c r="B123" s="27"/>
      <c r="C123" s="28" t="s">
        <v>214</v>
      </c>
      <c r="D123" s="29"/>
      <c r="E123" s="29"/>
      <c r="F123" s="27"/>
      <c r="G123" s="5">
        <v>33435169</v>
      </c>
      <c r="I123" s="5">
        <v>0</v>
      </c>
      <c r="K123" s="47">
        <v>33435169</v>
      </c>
      <c r="L123" s="27"/>
      <c r="N123" s="47">
        <v>0</v>
      </c>
      <c r="O123" s="27"/>
      <c r="Q123" s="5">
        <v>33435169</v>
      </c>
      <c r="S123" s="5">
        <v>0</v>
      </c>
      <c r="U123" s="47">
        <v>0</v>
      </c>
      <c r="V123" s="27"/>
      <c r="X123" s="47">
        <v>0</v>
      </c>
      <c r="Y123" s="27"/>
    </row>
    <row r="124" spans="1:25" ht="12.75" customHeight="1" x14ac:dyDescent="0.2">
      <c r="A124" s="26" t="s">
        <v>215</v>
      </c>
      <c r="B124" s="27"/>
      <c r="C124" s="28" t="s">
        <v>216</v>
      </c>
      <c r="D124" s="29"/>
      <c r="E124" s="29"/>
      <c r="F124" s="27"/>
      <c r="G124" s="5">
        <v>34398762</v>
      </c>
      <c r="I124" s="5">
        <v>0</v>
      </c>
      <c r="K124" s="47">
        <v>34398762</v>
      </c>
      <c r="L124" s="27"/>
      <c r="N124" s="47">
        <v>0</v>
      </c>
      <c r="O124" s="27"/>
      <c r="Q124" s="5">
        <v>34398762</v>
      </c>
      <c r="S124" s="5">
        <v>0</v>
      </c>
      <c r="U124" s="47">
        <v>0</v>
      </c>
      <c r="V124" s="27"/>
      <c r="X124" s="47">
        <v>0</v>
      </c>
      <c r="Y124" s="27"/>
    </row>
    <row r="125" spans="1:25" ht="12.75" customHeight="1" x14ac:dyDescent="0.2">
      <c r="A125" s="26" t="s">
        <v>217</v>
      </c>
      <c r="B125" s="27"/>
      <c r="C125" s="28" t="s">
        <v>218</v>
      </c>
      <c r="D125" s="29"/>
      <c r="E125" s="29"/>
      <c r="F125" s="27"/>
      <c r="G125" s="5">
        <v>3389390</v>
      </c>
      <c r="I125" s="5">
        <v>0</v>
      </c>
      <c r="K125" s="47">
        <v>3389390</v>
      </c>
      <c r="L125" s="27"/>
      <c r="N125" s="47">
        <v>0</v>
      </c>
      <c r="O125" s="27"/>
      <c r="Q125" s="5">
        <v>3389390</v>
      </c>
      <c r="S125" s="5">
        <v>0</v>
      </c>
      <c r="U125" s="47">
        <v>0</v>
      </c>
      <c r="V125" s="27"/>
      <c r="X125" s="47">
        <v>0</v>
      </c>
      <c r="Y125" s="27"/>
    </row>
    <row r="126" spans="1:25" ht="12.75" customHeight="1" x14ac:dyDescent="0.2">
      <c r="A126" s="26" t="s">
        <v>219</v>
      </c>
      <c r="B126" s="27"/>
      <c r="C126" s="28" t="s">
        <v>220</v>
      </c>
      <c r="D126" s="29"/>
      <c r="E126" s="29"/>
      <c r="F126" s="27"/>
      <c r="G126" s="5">
        <v>6482118</v>
      </c>
      <c r="I126" s="5">
        <v>0</v>
      </c>
      <c r="K126" s="47">
        <v>6482118</v>
      </c>
      <c r="L126" s="27"/>
      <c r="N126" s="47">
        <v>0</v>
      </c>
      <c r="O126" s="27"/>
      <c r="Q126" s="5">
        <v>6482118</v>
      </c>
      <c r="S126" s="5">
        <v>0</v>
      </c>
      <c r="U126" s="47">
        <v>0</v>
      </c>
      <c r="V126" s="27"/>
      <c r="X126" s="47">
        <v>0</v>
      </c>
      <c r="Y126" s="27"/>
    </row>
    <row r="127" spans="1:25" ht="12.75" customHeight="1" x14ac:dyDescent="0.2">
      <c r="A127" s="26" t="s">
        <v>221</v>
      </c>
      <c r="B127" s="27"/>
      <c r="C127" s="28" t="s">
        <v>222</v>
      </c>
      <c r="D127" s="29"/>
      <c r="E127" s="29"/>
      <c r="F127" s="27"/>
      <c r="G127" s="5">
        <v>49630655</v>
      </c>
      <c r="I127" s="5">
        <v>0</v>
      </c>
      <c r="K127" s="47">
        <v>49630655</v>
      </c>
      <c r="L127" s="27"/>
      <c r="N127" s="47">
        <v>0</v>
      </c>
      <c r="O127" s="27"/>
      <c r="Q127" s="5">
        <v>49630655</v>
      </c>
      <c r="S127" s="5">
        <v>0</v>
      </c>
      <c r="U127" s="47">
        <v>0</v>
      </c>
      <c r="V127" s="27"/>
      <c r="X127" s="47">
        <v>0</v>
      </c>
      <c r="Y127" s="27"/>
    </row>
    <row r="128" spans="1:25" ht="12.75" customHeight="1" x14ac:dyDescent="0.2">
      <c r="A128" s="26" t="s">
        <v>223</v>
      </c>
      <c r="B128" s="27"/>
      <c r="C128" s="28" t="s">
        <v>224</v>
      </c>
      <c r="D128" s="29"/>
      <c r="E128" s="29"/>
      <c r="F128" s="27"/>
      <c r="G128" s="5">
        <v>279451818</v>
      </c>
      <c r="I128" s="5">
        <v>280231162</v>
      </c>
      <c r="K128" s="47">
        <v>0</v>
      </c>
      <c r="L128" s="27"/>
      <c r="N128" s="47">
        <v>779344</v>
      </c>
      <c r="O128" s="27"/>
      <c r="Q128" s="5">
        <v>0</v>
      </c>
      <c r="S128" s="5">
        <v>779344</v>
      </c>
      <c r="U128" s="47">
        <v>0</v>
      </c>
      <c r="V128" s="27"/>
      <c r="X128" s="47">
        <v>0</v>
      </c>
      <c r="Y128" s="27"/>
    </row>
    <row r="129" spans="1:25" ht="12.75" customHeight="1" x14ac:dyDescent="0.2">
      <c r="A129" s="26" t="s">
        <v>225</v>
      </c>
      <c r="B129" s="27"/>
      <c r="C129" s="28" t="s">
        <v>226</v>
      </c>
      <c r="D129" s="29"/>
      <c r="E129" s="29"/>
      <c r="F129" s="27"/>
      <c r="G129" s="5">
        <v>1040208439</v>
      </c>
      <c r="I129" s="5">
        <v>1050106867</v>
      </c>
      <c r="K129" s="47">
        <v>0</v>
      </c>
      <c r="L129" s="27"/>
      <c r="N129" s="47">
        <v>9898428</v>
      </c>
      <c r="O129" s="27"/>
      <c r="Q129" s="5">
        <v>0</v>
      </c>
      <c r="S129" s="5">
        <v>9898428</v>
      </c>
      <c r="U129" s="47">
        <v>0</v>
      </c>
      <c r="V129" s="27"/>
      <c r="X129" s="47">
        <v>0</v>
      </c>
      <c r="Y129" s="27"/>
    </row>
    <row r="130" spans="1:25" ht="12.75" customHeight="1" x14ac:dyDescent="0.2">
      <c r="A130" s="26" t="s">
        <v>227</v>
      </c>
      <c r="B130" s="27"/>
      <c r="C130" s="28" t="s">
        <v>228</v>
      </c>
      <c r="D130" s="29"/>
      <c r="E130" s="29"/>
      <c r="F130" s="27"/>
      <c r="G130" s="5">
        <v>392462599</v>
      </c>
      <c r="I130" s="5">
        <v>399078568</v>
      </c>
      <c r="K130" s="47">
        <v>0</v>
      </c>
      <c r="L130" s="27"/>
      <c r="N130" s="47">
        <v>6615969</v>
      </c>
      <c r="O130" s="27"/>
      <c r="Q130" s="5">
        <v>0</v>
      </c>
      <c r="S130" s="5">
        <v>6615969</v>
      </c>
      <c r="U130" s="47">
        <v>0</v>
      </c>
      <c r="V130" s="27"/>
      <c r="X130" s="47">
        <v>0</v>
      </c>
      <c r="Y130" s="27"/>
    </row>
    <row r="131" spans="1:25" ht="12.75" customHeight="1" x14ac:dyDescent="0.2">
      <c r="A131" s="26" t="s">
        <v>229</v>
      </c>
      <c r="B131" s="27"/>
      <c r="C131" s="28" t="s">
        <v>230</v>
      </c>
      <c r="D131" s="29"/>
      <c r="E131" s="29"/>
      <c r="F131" s="27"/>
      <c r="G131" s="5">
        <v>191482353</v>
      </c>
      <c r="I131" s="5">
        <v>198269713</v>
      </c>
      <c r="K131" s="47">
        <v>0</v>
      </c>
      <c r="L131" s="27"/>
      <c r="N131" s="47">
        <v>6787360</v>
      </c>
      <c r="O131" s="27"/>
      <c r="Q131" s="5">
        <v>0</v>
      </c>
      <c r="S131" s="5">
        <v>6787360</v>
      </c>
      <c r="U131" s="47">
        <v>0</v>
      </c>
      <c r="V131" s="27"/>
      <c r="X131" s="47">
        <v>0</v>
      </c>
      <c r="Y131" s="27"/>
    </row>
    <row r="132" spans="1:25" ht="12.75" customHeight="1" x14ac:dyDescent="0.2">
      <c r="A132" s="26" t="s">
        <v>231</v>
      </c>
      <c r="B132" s="27"/>
      <c r="C132" s="28" t="s">
        <v>232</v>
      </c>
      <c r="D132" s="29"/>
      <c r="E132" s="29"/>
      <c r="F132" s="27"/>
      <c r="G132" s="5">
        <v>382420161</v>
      </c>
      <c r="I132" s="5">
        <v>387376106</v>
      </c>
      <c r="K132" s="47">
        <v>0</v>
      </c>
      <c r="L132" s="27"/>
      <c r="N132" s="47">
        <v>4955945</v>
      </c>
      <c r="O132" s="27"/>
      <c r="Q132" s="5">
        <v>0</v>
      </c>
      <c r="S132" s="5">
        <v>4955945</v>
      </c>
      <c r="U132" s="47">
        <v>0</v>
      </c>
      <c r="V132" s="27"/>
      <c r="X132" s="47">
        <v>0</v>
      </c>
      <c r="Y132" s="27"/>
    </row>
    <row r="133" spans="1:25" ht="12.75" customHeight="1" x14ac:dyDescent="0.2">
      <c r="A133" s="26" t="s">
        <v>233</v>
      </c>
      <c r="B133" s="27"/>
      <c r="C133" s="28" t="s">
        <v>234</v>
      </c>
      <c r="D133" s="29"/>
      <c r="E133" s="29"/>
      <c r="F133" s="27"/>
      <c r="G133" s="5">
        <v>574983169</v>
      </c>
      <c r="I133" s="5">
        <v>586845858</v>
      </c>
      <c r="K133" s="47">
        <v>0</v>
      </c>
      <c r="L133" s="27"/>
      <c r="N133" s="47">
        <v>11862689</v>
      </c>
      <c r="O133" s="27"/>
      <c r="Q133" s="5">
        <v>0</v>
      </c>
      <c r="S133" s="5">
        <v>11862689</v>
      </c>
      <c r="U133" s="47">
        <v>0</v>
      </c>
      <c r="V133" s="27"/>
      <c r="X133" s="47">
        <v>0</v>
      </c>
      <c r="Y133" s="27"/>
    </row>
    <row r="134" spans="1:25" ht="12.75" customHeight="1" x14ac:dyDescent="0.2">
      <c r="A134" s="26" t="s">
        <v>235</v>
      </c>
      <c r="B134" s="27"/>
      <c r="C134" s="28" t="s">
        <v>236</v>
      </c>
      <c r="D134" s="29"/>
      <c r="E134" s="29"/>
      <c r="F134" s="27"/>
      <c r="G134" s="5">
        <v>78863642</v>
      </c>
      <c r="I134" s="5">
        <v>81121663</v>
      </c>
      <c r="K134" s="47">
        <v>0</v>
      </c>
      <c r="L134" s="27"/>
      <c r="N134" s="47">
        <v>2258021</v>
      </c>
      <c r="O134" s="27"/>
      <c r="Q134" s="5">
        <v>0</v>
      </c>
      <c r="S134" s="5">
        <v>2258021</v>
      </c>
      <c r="U134" s="47">
        <v>0</v>
      </c>
      <c r="V134" s="27"/>
      <c r="X134" s="47">
        <v>0</v>
      </c>
      <c r="Y134" s="27"/>
    </row>
    <row r="135" spans="1:25" ht="12.75" customHeight="1" x14ac:dyDescent="0.2">
      <c r="A135" s="26" t="s">
        <v>237</v>
      </c>
      <c r="B135" s="27"/>
      <c r="C135" s="28" t="s">
        <v>238</v>
      </c>
      <c r="D135" s="29"/>
      <c r="E135" s="29"/>
      <c r="F135" s="27"/>
      <c r="G135" s="5">
        <v>165120558</v>
      </c>
      <c r="I135" s="5">
        <v>581815698</v>
      </c>
      <c r="K135" s="47">
        <v>0</v>
      </c>
      <c r="L135" s="27"/>
      <c r="N135" s="47">
        <v>416695140</v>
      </c>
      <c r="O135" s="27"/>
      <c r="Q135" s="5">
        <v>0</v>
      </c>
      <c r="S135" s="5">
        <v>416695140</v>
      </c>
      <c r="U135" s="47">
        <v>0</v>
      </c>
      <c r="V135" s="27"/>
      <c r="X135" s="47">
        <v>0</v>
      </c>
      <c r="Y135" s="27"/>
    </row>
    <row r="136" spans="1:25" ht="12.75" customHeight="1" x14ac:dyDescent="0.2">
      <c r="A136" s="30" t="s">
        <v>1279</v>
      </c>
      <c r="B136" s="31"/>
      <c r="C136" s="28" t="s">
        <v>1293</v>
      </c>
      <c r="D136" s="29"/>
      <c r="E136" s="29"/>
      <c r="F136" s="27"/>
      <c r="G136" s="5">
        <v>1392648</v>
      </c>
      <c r="I136" s="5">
        <v>0</v>
      </c>
      <c r="K136" s="47">
        <v>1392648</v>
      </c>
      <c r="L136" s="27"/>
      <c r="N136" s="47">
        <v>0</v>
      </c>
      <c r="O136" s="27"/>
      <c r="Q136" s="5">
        <v>1392648</v>
      </c>
      <c r="S136" s="5">
        <v>0</v>
      </c>
      <c r="U136" s="47">
        <v>0</v>
      </c>
      <c r="V136" s="27"/>
      <c r="X136" s="47">
        <v>0</v>
      </c>
      <c r="Y136" s="27"/>
    </row>
    <row r="137" spans="1:25" ht="12.75" customHeight="1" x14ac:dyDescent="0.2">
      <c r="A137" s="26" t="s">
        <v>239</v>
      </c>
      <c r="B137" s="27"/>
      <c r="C137" s="28" t="s">
        <v>240</v>
      </c>
      <c r="D137" s="29"/>
      <c r="E137" s="29"/>
      <c r="F137" s="27"/>
      <c r="G137" s="5">
        <v>193018268</v>
      </c>
      <c r="I137" s="5">
        <v>197057568</v>
      </c>
      <c r="K137" s="47">
        <v>0</v>
      </c>
      <c r="L137" s="27"/>
      <c r="N137" s="47">
        <v>4039300</v>
      </c>
      <c r="O137" s="27"/>
      <c r="Q137" s="5">
        <v>0</v>
      </c>
      <c r="S137" s="5">
        <v>4039300</v>
      </c>
      <c r="U137" s="47">
        <v>0</v>
      </c>
      <c r="V137" s="27"/>
      <c r="X137" s="47">
        <v>0</v>
      </c>
      <c r="Y137" s="27"/>
    </row>
    <row r="138" spans="1:25" ht="12.75" customHeight="1" x14ac:dyDescent="0.2">
      <c r="A138" s="26" t="s">
        <v>241</v>
      </c>
      <c r="B138" s="27"/>
      <c r="C138" s="28" t="s">
        <v>242</v>
      </c>
      <c r="D138" s="29"/>
      <c r="E138" s="29"/>
      <c r="F138" s="27"/>
      <c r="G138" s="5">
        <v>383504615</v>
      </c>
      <c r="I138" s="5">
        <v>391268800</v>
      </c>
      <c r="K138" s="47">
        <v>0</v>
      </c>
      <c r="L138" s="27"/>
      <c r="N138" s="47">
        <v>7764185</v>
      </c>
      <c r="O138" s="27"/>
      <c r="Q138" s="5">
        <v>0</v>
      </c>
      <c r="S138" s="5">
        <v>7764185</v>
      </c>
      <c r="U138" s="47">
        <v>0</v>
      </c>
      <c r="V138" s="27"/>
      <c r="X138" s="47">
        <v>0</v>
      </c>
      <c r="Y138" s="27"/>
    </row>
    <row r="139" spans="1:25" ht="12.75" customHeight="1" x14ac:dyDescent="0.2">
      <c r="A139" s="26" t="s">
        <v>243</v>
      </c>
      <c r="B139" s="27"/>
      <c r="C139" s="28" t="s">
        <v>244</v>
      </c>
      <c r="D139" s="29"/>
      <c r="E139" s="29"/>
      <c r="F139" s="27"/>
      <c r="G139" s="5">
        <v>3442120</v>
      </c>
      <c r="I139" s="5">
        <v>3493366</v>
      </c>
      <c r="K139" s="47">
        <v>0</v>
      </c>
      <c r="L139" s="27"/>
      <c r="N139" s="47">
        <v>51246</v>
      </c>
      <c r="O139" s="27"/>
      <c r="Q139" s="5">
        <v>0</v>
      </c>
      <c r="S139" s="5">
        <v>51246</v>
      </c>
      <c r="U139" s="47">
        <v>0</v>
      </c>
      <c r="V139" s="27"/>
      <c r="X139" s="47">
        <v>0</v>
      </c>
      <c r="Y139" s="27"/>
    </row>
    <row r="140" spans="1:25" ht="12.75" customHeight="1" x14ac:dyDescent="0.2">
      <c r="A140" s="26" t="s">
        <v>245</v>
      </c>
      <c r="B140" s="27"/>
      <c r="C140" s="28" t="s">
        <v>246</v>
      </c>
      <c r="D140" s="29"/>
      <c r="E140" s="29"/>
      <c r="F140" s="27"/>
      <c r="G140" s="5">
        <v>252841738</v>
      </c>
      <c r="I140" s="5">
        <v>254350550</v>
      </c>
      <c r="K140" s="47">
        <v>0</v>
      </c>
      <c r="L140" s="27"/>
      <c r="N140" s="47">
        <v>1508812</v>
      </c>
      <c r="O140" s="27"/>
      <c r="Q140" s="5">
        <v>0</v>
      </c>
      <c r="S140" s="5">
        <v>1508812</v>
      </c>
      <c r="U140" s="47">
        <v>0</v>
      </c>
      <c r="V140" s="27"/>
      <c r="X140" s="47">
        <v>0</v>
      </c>
      <c r="Y140" s="27"/>
    </row>
    <row r="141" spans="1:25" ht="12.75" customHeight="1" x14ac:dyDescent="0.2">
      <c r="A141" s="26" t="s">
        <v>247</v>
      </c>
      <c r="B141" s="27"/>
      <c r="C141" s="28" t="s">
        <v>248</v>
      </c>
      <c r="D141" s="29"/>
      <c r="E141" s="29"/>
      <c r="F141" s="27"/>
      <c r="G141" s="5">
        <v>44580144</v>
      </c>
      <c r="I141" s="5">
        <v>45790602</v>
      </c>
      <c r="K141" s="47">
        <v>0</v>
      </c>
      <c r="L141" s="27"/>
      <c r="N141" s="47">
        <v>1210458</v>
      </c>
      <c r="O141" s="27"/>
      <c r="Q141" s="5">
        <v>0</v>
      </c>
      <c r="S141" s="5">
        <v>1210458</v>
      </c>
      <c r="U141" s="47">
        <v>0</v>
      </c>
      <c r="V141" s="27"/>
      <c r="X141" s="47">
        <v>0</v>
      </c>
      <c r="Y141" s="27"/>
    </row>
    <row r="142" spans="1:25" ht="12.75" customHeight="1" x14ac:dyDescent="0.2">
      <c r="A142" s="26" t="s">
        <v>249</v>
      </c>
      <c r="B142" s="27"/>
      <c r="C142" s="28" t="s">
        <v>250</v>
      </c>
      <c r="D142" s="29"/>
      <c r="E142" s="29"/>
      <c r="F142" s="27"/>
      <c r="G142" s="5">
        <v>106998939</v>
      </c>
      <c r="I142" s="5">
        <v>110977281</v>
      </c>
      <c r="K142" s="47">
        <v>0</v>
      </c>
      <c r="L142" s="27"/>
      <c r="N142" s="47">
        <v>3978342</v>
      </c>
      <c r="O142" s="27"/>
      <c r="Q142" s="5">
        <v>0</v>
      </c>
      <c r="S142" s="5">
        <v>3978342</v>
      </c>
      <c r="U142" s="47">
        <v>0</v>
      </c>
      <c r="V142" s="27"/>
      <c r="X142" s="47">
        <v>0</v>
      </c>
      <c r="Y142" s="27"/>
    </row>
    <row r="143" spans="1:25" ht="12.75" customHeight="1" x14ac:dyDescent="0.2">
      <c r="A143" s="26" t="s">
        <v>251</v>
      </c>
      <c r="B143" s="27"/>
      <c r="C143" s="28" t="s">
        <v>252</v>
      </c>
      <c r="D143" s="29"/>
      <c r="E143" s="29"/>
      <c r="F143" s="27"/>
      <c r="G143" s="5">
        <v>368410301</v>
      </c>
      <c r="I143" s="5">
        <v>372874988</v>
      </c>
      <c r="K143" s="47">
        <v>0</v>
      </c>
      <c r="L143" s="27"/>
      <c r="N143" s="47">
        <v>4464687</v>
      </c>
      <c r="O143" s="27"/>
      <c r="Q143" s="5">
        <v>0</v>
      </c>
      <c r="S143" s="5">
        <v>4464687</v>
      </c>
      <c r="U143" s="47">
        <v>0</v>
      </c>
      <c r="V143" s="27"/>
      <c r="X143" s="47">
        <v>0</v>
      </c>
      <c r="Y143" s="27"/>
    </row>
    <row r="144" spans="1:25" ht="12.75" customHeight="1" x14ac:dyDescent="0.2">
      <c r="A144" s="26" t="s">
        <v>253</v>
      </c>
      <c r="B144" s="27"/>
      <c r="C144" s="28" t="s">
        <v>254</v>
      </c>
      <c r="D144" s="29"/>
      <c r="E144" s="29"/>
      <c r="F144" s="27"/>
      <c r="G144" s="5">
        <v>1838955</v>
      </c>
      <c r="I144" s="5">
        <v>0</v>
      </c>
      <c r="K144" s="47">
        <v>1838955</v>
      </c>
      <c r="L144" s="27"/>
      <c r="N144" s="47">
        <v>0</v>
      </c>
      <c r="O144" s="27"/>
      <c r="Q144" s="5">
        <v>1838955</v>
      </c>
      <c r="S144" s="5">
        <v>0</v>
      </c>
      <c r="U144" s="47">
        <v>0</v>
      </c>
      <c r="V144" s="27"/>
      <c r="X144" s="47">
        <v>0</v>
      </c>
      <c r="Y144" s="27"/>
    </row>
    <row r="145" spans="1:25" ht="12.75" customHeight="1" x14ac:dyDescent="0.2">
      <c r="A145" s="26" t="s">
        <v>255</v>
      </c>
      <c r="B145" s="27"/>
      <c r="C145" s="28" t="s">
        <v>256</v>
      </c>
      <c r="D145" s="29"/>
      <c r="E145" s="29"/>
      <c r="F145" s="27"/>
      <c r="G145" s="5">
        <v>161068433</v>
      </c>
      <c r="I145" s="5">
        <v>164141804</v>
      </c>
      <c r="K145" s="47">
        <v>0</v>
      </c>
      <c r="L145" s="27"/>
      <c r="N145" s="47">
        <v>3073371</v>
      </c>
      <c r="O145" s="27"/>
      <c r="Q145" s="5">
        <v>0</v>
      </c>
      <c r="S145" s="5">
        <v>3073371</v>
      </c>
      <c r="U145" s="47">
        <v>0</v>
      </c>
      <c r="V145" s="27"/>
      <c r="X145" s="47">
        <v>0</v>
      </c>
      <c r="Y145" s="27"/>
    </row>
    <row r="146" spans="1:25" ht="12.75" customHeight="1" x14ac:dyDescent="0.2">
      <c r="A146" s="26" t="s">
        <v>257</v>
      </c>
      <c r="B146" s="27"/>
      <c r="C146" s="28" t="s">
        <v>258</v>
      </c>
      <c r="D146" s="29"/>
      <c r="E146" s="29"/>
      <c r="F146" s="27"/>
      <c r="G146" s="5">
        <v>465746276</v>
      </c>
      <c r="I146" s="5">
        <v>467304321</v>
      </c>
      <c r="K146" s="47">
        <v>0</v>
      </c>
      <c r="L146" s="27"/>
      <c r="N146" s="47">
        <v>1558045</v>
      </c>
      <c r="O146" s="27"/>
      <c r="Q146" s="5">
        <v>0</v>
      </c>
      <c r="S146" s="5">
        <v>1558045</v>
      </c>
      <c r="U146" s="47">
        <v>0</v>
      </c>
      <c r="V146" s="27"/>
      <c r="X146" s="47">
        <v>0</v>
      </c>
      <c r="Y146" s="27"/>
    </row>
    <row r="147" spans="1:25" ht="12.75" customHeight="1" x14ac:dyDescent="0.2">
      <c r="A147" s="26" t="s">
        <v>259</v>
      </c>
      <c r="B147" s="27"/>
      <c r="C147" s="28" t="s">
        <v>260</v>
      </c>
      <c r="D147" s="29"/>
      <c r="E147" s="29"/>
      <c r="F147" s="27"/>
      <c r="G147" s="5">
        <v>364214903</v>
      </c>
      <c r="I147" s="5">
        <v>371228809</v>
      </c>
      <c r="K147" s="47">
        <v>0</v>
      </c>
      <c r="L147" s="27"/>
      <c r="N147" s="47">
        <v>7013906</v>
      </c>
      <c r="O147" s="27"/>
      <c r="Q147" s="5">
        <v>0</v>
      </c>
      <c r="S147" s="5">
        <v>7013906</v>
      </c>
      <c r="U147" s="47">
        <v>0</v>
      </c>
      <c r="V147" s="27"/>
      <c r="X147" s="47">
        <v>0</v>
      </c>
      <c r="Y147" s="27"/>
    </row>
    <row r="148" spans="1:25" ht="12.75" customHeight="1" x14ac:dyDescent="0.2">
      <c r="A148" s="26" t="s">
        <v>261</v>
      </c>
      <c r="B148" s="27"/>
      <c r="C148" s="28" t="s">
        <v>262</v>
      </c>
      <c r="D148" s="29"/>
      <c r="E148" s="29"/>
      <c r="F148" s="27"/>
      <c r="G148" s="5">
        <v>1292589213</v>
      </c>
      <c r="I148" s="5">
        <v>457493550</v>
      </c>
      <c r="K148" s="47">
        <v>835095663</v>
      </c>
      <c r="L148" s="27"/>
      <c r="N148" s="47">
        <v>0</v>
      </c>
      <c r="O148" s="27"/>
      <c r="Q148" s="5">
        <v>835095663</v>
      </c>
      <c r="S148" s="5">
        <v>0</v>
      </c>
      <c r="U148" s="47">
        <v>0</v>
      </c>
      <c r="V148" s="27"/>
      <c r="X148" s="47">
        <v>0</v>
      </c>
      <c r="Y148" s="27"/>
    </row>
    <row r="149" spans="1:25" ht="12.75" customHeight="1" x14ac:dyDescent="0.2">
      <c r="A149" s="26" t="s">
        <v>263</v>
      </c>
      <c r="B149" s="27"/>
      <c r="C149" s="28" t="s">
        <v>264</v>
      </c>
      <c r="D149" s="29"/>
      <c r="E149" s="29"/>
      <c r="F149" s="27"/>
      <c r="G149" s="5">
        <v>439226017</v>
      </c>
      <c r="I149" s="5">
        <v>484232734</v>
      </c>
      <c r="K149" s="47">
        <v>0</v>
      </c>
      <c r="L149" s="27"/>
      <c r="N149" s="47">
        <v>45006717</v>
      </c>
      <c r="O149" s="27"/>
      <c r="Q149" s="5">
        <v>0</v>
      </c>
      <c r="S149" s="5">
        <v>45006717</v>
      </c>
      <c r="U149" s="47">
        <v>0</v>
      </c>
      <c r="V149" s="27"/>
      <c r="X149" s="47">
        <v>0</v>
      </c>
      <c r="Y149" s="27"/>
    </row>
    <row r="150" spans="1:25" ht="12.75" customHeight="1" x14ac:dyDescent="0.2">
      <c r="A150" s="26" t="s">
        <v>265</v>
      </c>
      <c r="B150" s="27"/>
      <c r="C150" s="28" t="s">
        <v>266</v>
      </c>
      <c r="D150" s="29"/>
      <c r="E150" s="29"/>
      <c r="F150" s="27"/>
      <c r="G150" s="5">
        <v>293637757</v>
      </c>
      <c r="I150" s="5">
        <v>0</v>
      </c>
      <c r="K150" s="47">
        <v>293637757</v>
      </c>
      <c r="L150" s="27"/>
      <c r="N150" s="47">
        <v>0</v>
      </c>
      <c r="O150" s="27"/>
      <c r="Q150" s="5">
        <v>293637757</v>
      </c>
      <c r="S150" s="5">
        <v>0</v>
      </c>
      <c r="U150" s="47">
        <v>0</v>
      </c>
      <c r="V150" s="27"/>
      <c r="X150" s="47">
        <v>0</v>
      </c>
      <c r="Y150" s="27"/>
    </row>
    <row r="151" spans="1:25" ht="12.75" customHeight="1" x14ac:dyDescent="0.2">
      <c r="A151" s="26" t="s">
        <v>267</v>
      </c>
      <c r="B151" s="27"/>
      <c r="C151" s="28" t="s">
        <v>268</v>
      </c>
      <c r="D151" s="29"/>
      <c r="E151" s="29"/>
      <c r="F151" s="27"/>
      <c r="G151" s="5">
        <v>87154259</v>
      </c>
      <c r="I151" s="5">
        <v>365471988</v>
      </c>
      <c r="K151" s="47">
        <v>0</v>
      </c>
      <c r="L151" s="27"/>
      <c r="N151" s="47">
        <v>278317729</v>
      </c>
      <c r="O151" s="27"/>
      <c r="Q151" s="5">
        <v>0</v>
      </c>
      <c r="S151" s="5">
        <v>278317729</v>
      </c>
      <c r="U151" s="47">
        <v>0</v>
      </c>
      <c r="V151" s="27"/>
      <c r="X151" s="47">
        <v>0</v>
      </c>
      <c r="Y151" s="27"/>
    </row>
    <row r="152" spans="1:25" ht="12.75" customHeight="1" x14ac:dyDescent="0.2">
      <c r="A152" s="26" t="s">
        <v>269</v>
      </c>
      <c r="B152" s="27"/>
      <c r="C152" s="28" t="s">
        <v>270</v>
      </c>
      <c r="D152" s="29"/>
      <c r="E152" s="29"/>
      <c r="F152" s="27"/>
      <c r="G152" s="5">
        <v>0</v>
      </c>
      <c r="I152" s="5">
        <v>9386740</v>
      </c>
      <c r="K152" s="47">
        <v>0</v>
      </c>
      <c r="L152" s="27"/>
      <c r="N152" s="47">
        <v>9386740</v>
      </c>
      <c r="O152" s="27"/>
      <c r="Q152" s="5">
        <v>0</v>
      </c>
      <c r="S152" s="5">
        <v>9386740</v>
      </c>
      <c r="U152" s="47">
        <v>0</v>
      </c>
      <c r="V152" s="27"/>
      <c r="X152" s="47">
        <v>0</v>
      </c>
      <c r="Y152" s="27"/>
    </row>
    <row r="153" spans="1:25" ht="12.75" customHeight="1" x14ac:dyDescent="0.2">
      <c r="A153" s="26" t="s">
        <v>271</v>
      </c>
      <c r="B153" s="27"/>
      <c r="C153" s="28" t="s">
        <v>272</v>
      </c>
      <c r="D153" s="29"/>
      <c r="E153" s="29"/>
      <c r="F153" s="27"/>
      <c r="G153" s="5">
        <v>0</v>
      </c>
      <c r="I153" s="5">
        <v>5224504</v>
      </c>
      <c r="K153" s="47">
        <v>0</v>
      </c>
      <c r="L153" s="27"/>
      <c r="N153" s="47">
        <v>5224504</v>
      </c>
      <c r="O153" s="27"/>
      <c r="Q153" s="5">
        <v>0</v>
      </c>
      <c r="S153" s="5">
        <v>5224504</v>
      </c>
      <c r="U153" s="47">
        <v>0</v>
      </c>
      <c r="V153" s="27"/>
      <c r="X153" s="47">
        <v>0</v>
      </c>
      <c r="Y153" s="27"/>
    </row>
    <row r="154" spans="1:25" ht="12.75" customHeight="1" x14ac:dyDescent="0.2">
      <c r="A154" s="26" t="s">
        <v>273</v>
      </c>
      <c r="B154" s="27"/>
      <c r="C154" s="28" t="s">
        <v>274</v>
      </c>
      <c r="D154" s="29"/>
      <c r="E154" s="29"/>
      <c r="F154" s="27"/>
      <c r="G154" s="5">
        <v>0</v>
      </c>
      <c r="I154" s="5">
        <v>143170689</v>
      </c>
      <c r="K154" s="47">
        <v>0</v>
      </c>
      <c r="L154" s="27"/>
      <c r="N154" s="47">
        <v>143170689</v>
      </c>
      <c r="O154" s="27"/>
      <c r="Q154" s="5">
        <v>0</v>
      </c>
      <c r="S154" s="5">
        <v>143170689</v>
      </c>
      <c r="U154" s="47">
        <v>0</v>
      </c>
      <c r="V154" s="27"/>
      <c r="X154" s="47">
        <v>0</v>
      </c>
      <c r="Y154" s="27"/>
    </row>
    <row r="155" spans="1:25" ht="12.75" customHeight="1" x14ac:dyDescent="0.2">
      <c r="A155" s="26" t="s">
        <v>275</v>
      </c>
      <c r="B155" s="27"/>
      <c r="C155" s="28" t="s">
        <v>276</v>
      </c>
      <c r="D155" s="29"/>
      <c r="E155" s="29"/>
      <c r="F155" s="27"/>
      <c r="G155" s="5">
        <v>24357582</v>
      </c>
      <c r="I155" s="5">
        <v>25231263</v>
      </c>
      <c r="K155" s="47">
        <v>0</v>
      </c>
      <c r="L155" s="27"/>
      <c r="N155" s="47">
        <v>873681</v>
      </c>
      <c r="O155" s="27"/>
      <c r="Q155" s="5">
        <v>0</v>
      </c>
      <c r="S155" s="5">
        <v>873681</v>
      </c>
      <c r="U155" s="47">
        <v>0</v>
      </c>
      <c r="V155" s="27"/>
      <c r="X155" s="47">
        <v>0</v>
      </c>
      <c r="Y155" s="27"/>
    </row>
    <row r="156" spans="1:25" ht="12.75" customHeight="1" x14ac:dyDescent="0.2">
      <c r="A156" s="26" t="s">
        <v>277</v>
      </c>
      <c r="B156" s="27"/>
      <c r="C156" s="28" t="s">
        <v>278</v>
      </c>
      <c r="D156" s="29"/>
      <c r="E156" s="29"/>
      <c r="F156" s="27"/>
      <c r="G156" s="5">
        <v>15193678</v>
      </c>
      <c r="I156" s="5">
        <v>16595836</v>
      </c>
      <c r="K156" s="47">
        <v>0</v>
      </c>
      <c r="L156" s="27"/>
      <c r="N156" s="47">
        <v>1402158</v>
      </c>
      <c r="O156" s="27"/>
      <c r="Q156" s="5">
        <v>0</v>
      </c>
      <c r="S156" s="5">
        <v>1402158</v>
      </c>
      <c r="U156" s="47">
        <v>0</v>
      </c>
      <c r="V156" s="27"/>
      <c r="X156" s="47">
        <v>0</v>
      </c>
      <c r="Y156" s="27"/>
    </row>
    <row r="157" spans="1:25" ht="12.75" customHeight="1" x14ac:dyDescent="0.2">
      <c r="A157" s="26" t="s">
        <v>279</v>
      </c>
      <c r="B157" s="27"/>
      <c r="C157" s="28" t="s">
        <v>280</v>
      </c>
      <c r="D157" s="29"/>
      <c r="E157" s="29"/>
      <c r="F157" s="27"/>
      <c r="G157" s="5">
        <v>3426990</v>
      </c>
      <c r="I157" s="5">
        <v>4225540</v>
      </c>
      <c r="K157" s="47">
        <v>0</v>
      </c>
      <c r="L157" s="27"/>
      <c r="N157" s="47">
        <v>798550</v>
      </c>
      <c r="O157" s="27"/>
      <c r="Q157" s="5">
        <v>0</v>
      </c>
      <c r="S157" s="5">
        <v>798550</v>
      </c>
      <c r="U157" s="47">
        <v>0</v>
      </c>
      <c r="V157" s="27"/>
      <c r="X157" s="47">
        <v>0</v>
      </c>
      <c r="Y157" s="27"/>
    </row>
    <row r="158" spans="1:25" ht="12.75" customHeight="1" x14ac:dyDescent="0.2">
      <c r="A158" s="26" t="s">
        <v>281</v>
      </c>
      <c r="B158" s="27"/>
      <c r="C158" s="28" t="s">
        <v>282</v>
      </c>
      <c r="D158" s="29"/>
      <c r="E158" s="29"/>
      <c r="F158" s="27"/>
      <c r="G158" s="5">
        <v>20121500</v>
      </c>
      <c r="I158" s="5">
        <v>23532000</v>
      </c>
      <c r="K158" s="47">
        <v>0</v>
      </c>
      <c r="L158" s="27"/>
      <c r="N158" s="47">
        <v>3410500</v>
      </c>
      <c r="O158" s="27"/>
      <c r="Q158" s="5">
        <v>0</v>
      </c>
      <c r="S158" s="5">
        <v>3410500</v>
      </c>
      <c r="U158" s="47">
        <v>0</v>
      </c>
      <c r="V158" s="27"/>
      <c r="X158" s="47">
        <v>0</v>
      </c>
      <c r="Y158" s="27"/>
    </row>
    <row r="159" spans="1:25" ht="12.75" customHeight="1" x14ac:dyDescent="0.2">
      <c r="A159" s="26" t="s">
        <v>283</v>
      </c>
      <c r="B159" s="27"/>
      <c r="C159" s="28" t="s">
        <v>284</v>
      </c>
      <c r="D159" s="29"/>
      <c r="E159" s="29"/>
      <c r="F159" s="27"/>
      <c r="G159" s="5">
        <v>7441500</v>
      </c>
      <c r="I159" s="5">
        <v>10710000</v>
      </c>
      <c r="K159" s="47">
        <v>0</v>
      </c>
      <c r="L159" s="27"/>
      <c r="N159" s="47">
        <v>3268500</v>
      </c>
      <c r="O159" s="27"/>
      <c r="Q159" s="5">
        <v>0</v>
      </c>
      <c r="S159" s="5">
        <v>3268500</v>
      </c>
      <c r="U159" s="47">
        <v>0</v>
      </c>
      <c r="V159" s="27"/>
      <c r="X159" s="47">
        <v>0</v>
      </c>
      <c r="Y159" s="27"/>
    </row>
    <row r="160" spans="1:25" ht="12.75" customHeight="1" x14ac:dyDescent="0.2">
      <c r="A160" s="26" t="s">
        <v>285</v>
      </c>
      <c r="B160" s="27"/>
      <c r="C160" s="28" t="s">
        <v>286</v>
      </c>
      <c r="D160" s="29"/>
      <c r="E160" s="29"/>
      <c r="F160" s="27"/>
      <c r="G160" s="5">
        <v>14701493</v>
      </c>
      <c r="I160" s="5">
        <v>16251054</v>
      </c>
      <c r="K160" s="47">
        <v>0</v>
      </c>
      <c r="L160" s="27"/>
      <c r="N160" s="47">
        <v>1549561</v>
      </c>
      <c r="O160" s="27"/>
      <c r="Q160" s="5">
        <v>0</v>
      </c>
      <c r="S160" s="5">
        <v>1549561</v>
      </c>
      <c r="U160" s="47">
        <v>0</v>
      </c>
      <c r="V160" s="27"/>
      <c r="X160" s="47">
        <v>0</v>
      </c>
      <c r="Y160" s="27"/>
    </row>
    <row r="161" spans="1:25" ht="12.75" customHeight="1" x14ac:dyDescent="0.2">
      <c r="A161" s="26" t="s">
        <v>287</v>
      </c>
      <c r="B161" s="27"/>
      <c r="C161" s="28" t="s">
        <v>288</v>
      </c>
      <c r="D161" s="29"/>
      <c r="E161" s="29"/>
      <c r="F161" s="27"/>
      <c r="G161" s="5">
        <v>23010</v>
      </c>
      <c r="I161" s="5">
        <v>27612</v>
      </c>
      <c r="K161" s="47">
        <v>0</v>
      </c>
      <c r="L161" s="27"/>
      <c r="N161" s="47">
        <v>4602</v>
      </c>
      <c r="O161" s="27"/>
      <c r="Q161" s="5">
        <v>0</v>
      </c>
      <c r="S161" s="5">
        <v>4602</v>
      </c>
      <c r="U161" s="47">
        <v>0</v>
      </c>
      <c r="V161" s="27"/>
      <c r="X161" s="47">
        <v>0</v>
      </c>
      <c r="Y161" s="27"/>
    </row>
    <row r="162" spans="1:25" ht="12.75" customHeight="1" x14ac:dyDescent="0.2">
      <c r="A162" s="26" t="s">
        <v>289</v>
      </c>
      <c r="B162" s="27"/>
      <c r="C162" s="28" t="s">
        <v>290</v>
      </c>
      <c r="D162" s="29"/>
      <c r="E162" s="29"/>
      <c r="F162" s="27"/>
      <c r="G162" s="5">
        <v>97500</v>
      </c>
      <c r="I162" s="5">
        <v>90000</v>
      </c>
      <c r="K162" s="47">
        <v>7500</v>
      </c>
      <c r="L162" s="27"/>
      <c r="N162" s="47">
        <v>0</v>
      </c>
      <c r="O162" s="27"/>
      <c r="Q162" s="5">
        <v>7500</v>
      </c>
      <c r="S162" s="5">
        <v>0</v>
      </c>
      <c r="U162" s="47">
        <v>0</v>
      </c>
      <c r="V162" s="27"/>
      <c r="X162" s="47">
        <v>0</v>
      </c>
      <c r="Y162" s="27"/>
    </row>
    <row r="163" spans="1:25" ht="12.75" customHeight="1" x14ac:dyDescent="0.2">
      <c r="A163" s="26" t="s">
        <v>291</v>
      </c>
      <c r="B163" s="27"/>
      <c r="C163" s="28" t="s">
        <v>292</v>
      </c>
      <c r="D163" s="29"/>
      <c r="E163" s="29"/>
      <c r="F163" s="27"/>
      <c r="G163" s="5">
        <v>0</v>
      </c>
      <c r="I163" s="5">
        <v>484560689</v>
      </c>
      <c r="K163" s="47">
        <v>0</v>
      </c>
      <c r="L163" s="27"/>
      <c r="N163" s="47">
        <v>484560689</v>
      </c>
      <c r="O163" s="27"/>
      <c r="Q163" s="5">
        <v>0</v>
      </c>
      <c r="S163" s="5">
        <v>484560689</v>
      </c>
      <c r="U163" s="47">
        <v>0</v>
      </c>
      <c r="V163" s="27"/>
      <c r="X163" s="47">
        <v>0</v>
      </c>
      <c r="Y163" s="27"/>
    </row>
    <row r="164" spans="1:25" ht="12.75" customHeight="1" x14ac:dyDescent="0.2">
      <c r="A164" s="26" t="s">
        <v>293</v>
      </c>
      <c r="B164" s="27"/>
      <c r="C164" s="28" t="s">
        <v>294</v>
      </c>
      <c r="D164" s="29"/>
      <c r="E164" s="29"/>
      <c r="F164" s="27"/>
      <c r="G164" s="5">
        <v>543876626</v>
      </c>
      <c r="I164" s="5">
        <v>542089435</v>
      </c>
      <c r="K164" s="47">
        <v>1787191</v>
      </c>
      <c r="L164" s="27"/>
      <c r="N164" s="47">
        <v>0</v>
      </c>
      <c r="O164" s="27"/>
      <c r="Q164" s="5">
        <v>1787191</v>
      </c>
      <c r="S164" s="5">
        <v>0</v>
      </c>
      <c r="U164" s="47">
        <v>0</v>
      </c>
      <c r="V164" s="27"/>
      <c r="X164" s="47">
        <v>0</v>
      </c>
      <c r="Y164" s="27"/>
    </row>
    <row r="165" spans="1:25" ht="12.75" customHeight="1" x14ac:dyDescent="0.2">
      <c r="A165" s="26" t="s">
        <v>295</v>
      </c>
      <c r="B165" s="27"/>
      <c r="C165" s="28" t="s">
        <v>296</v>
      </c>
      <c r="D165" s="29"/>
      <c r="E165" s="29"/>
      <c r="F165" s="27"/>
      <c r="G165" s="5">
        <v>3160838</v>
      </c>
      <c r="I165" s="5">
        <v>3208400</v>
      </c>
      <c r="K165" s="47">
        <v>0</v>
      </c>
      <c r="L165" s="27"/>
      <c r="N165" s="47">
        <v>47562</v>
      </c>
      <c r="O165" s="27"/>
      <c r="Q165" s="5">
        <v>0</v>
      </c>
      <c r="S165" s="5">
        <v>47562</v>
      </c>
      <c r="U165" s="47">
        <v>0</v>
      </c>
      <c r="V165" s="27"/>
      <c r="X165" s="47">
        <v>0</v>
      </c>
      <c r="Y165" s="27"/>
    </row>
    <row r="166" spans="1:25" ht="12.75" customHeight="1" x14ac:dyDescent="0.2">
      <c r="A166" s="26" t="s">
        <v>297</v>
      </c>
      <c r="B166" s="27"/>
      <c r="C166" s="28" t="s">
        <v>298</v>
      </c>
      <c r="D166" s="29"/>
      <c r="E166" s="29"/>
      <c r="F166" s="27"/>
      <c r="G166" s="5">
        <v>96411321</v>
      </c>
      <c r="I166" s="5">
        <v>89681777</v>
      </c>
      <c r="K166" s="47">
        <v>6729544</v>
      </c>
      <c r="L166" s="27"/>
      <c r="N166" s="47">
        <v>0</v>
      </c>
      <c r="O166" s="27"/>
      <c r="Q166" s="5">
        <v>6729544</v>
      </c>
      <c r="S166" s="5">
        <v>0</v>
      </c>
      <c r="U166" s="47">
        <v>0</v>
      </c>
      <c r="V166" s="27"/>
      <c r="X166" s="47">
        <v>0</v>
      </c>
      <c r="Y166" s="27"/>
    </row>
    <row r="167" spans="1:25" ht="12.75" customHeight="1" x14ac:dyDescent="0.2">
      <c r="A167" s="26" t="s">
        <v>299</v>
      </c>
      <c r="B167" s="27"/>
      <c r="C167" s="28" t="s">
        <v>300</v>
      </c>
      <c r="D167" s="29"/>
      <c r="E167" s="29"/>
      <c r="F167" s="27"/>
      <c r="G167" s="5">
        <v>63238786</v>
      </c>
      <c r="I167" s="5">
        <v>58400851</v>
      </c>
      <c r="K167" s="47">
        <v>4837935</v>
      </c>
      <c r="L167" s="27"/>
      <c r="N167" s="47">
        <v>0</v>
      </c>
      <c r="O167" s="27"/>
      <c r="Q167" s="5">
        <v>4837935</v>
      </c>
      <c r="S167" s="5">
        <v>0</v>
      </c>
      <c r="U167" s="47">
        <v>0</v>
      </c>
      <c r="V167" s="27"/>
      <c r="X167" s="47">
        <v>0</v>
      </c>
      <c r="Y167" s="27"/>
    </row>
    <row r="168" spans="1:25" ht="12.75" customHeight="1" x14ac:dyDescent="0.2">
      <c r="A168" s="26" t="s">
        <v>301</v>
      </c>
      <c r="B168" s="27"/>
      <c r="C168" s="28" t="s">
        <v>302</v>
      </c>
      <c r="D168" s="29"/>
      <c r="E168" s="29"/>
      <c r="F168" s="27"/>
      <c r="G168" s="5">
        <v>40102862</v>
      </c>
      <c r="I168" s="5">
        <v>39375471</v>
      </c>
      <c r="K168" s="47">
        <v>727391</v>
      </c>
      <c r="L168" s="27"/>
      <c r="N168" s="47">
        <v>0</v>
      </c>
      <c r="O168" s="27"/>
      <c r="Q168" s="5">
        <v>727391</v>
      </c>
      <c r="S168" s="5">
        <v>0</v>
      </c>
      <c r="U168" s="47">
        <v>0</v>
      </c>
      <c r="V168" s="27"/>
      <c r="X168" s="47">
        <v>0</v>
      </c>
      <c r="Y168" s="27"/>
    </row>
    <row r="169" spans="1:25" ht="12.75" customHeight="1" x14ac:dyDescent="0.2">
      <c r="A169" s="26" t="s">
        <v>303</v>
      </c>
      <c r="B169" s="27"/>
      <c r="C169" s="28" t="s">
        <v>304</v>
      </c>
      <c r="D169" s="29"/>
      <c r="E169" s="29"/>
      <c r="F169" s="27"/>
      <c r="G169" s="5">
        <v>99698196</v>
      </c>
      <c r="I169" s="5">
        <v>99162328</v>
      </c>
      <c r="K169" s="47">
        <v>535868</v>
      </c>
      <c r="L169" s="27"/>
      <c r="N169" s="47">
        <v>0</v>
      </c>
      <c r="O169" s="27"/>
      <c r="Q169" s="5">
        <v>535868</v>
      </c>
      <c r="S169" s="5">
        <v>0</v>
      </c>
      <c r="U169" s="47">
        <v>0</v>
      </c>
      <c r="V169" s="27"/>
      <c r="X169" s="47">
        <v>0</v>
      </c>
      <c r="Y169" s="27"/>
    </row>
    <row r="170" spans="1:25" ht="12.75" customHeight="1" x14ac:dyDescent="0.2">
      <c r="A170" s="26" t="s">
        <v>305</v>
      </c>
      <c r="B170" s="27"/>
      <c r="C170" s="28" t="s">
        <v>306</v>
      </c>
      <c r="D170" s="29"/>
      <c r="E170" s="29"/>
      <c r="F170" s="27"/>
      <c r="G170" s="5">
        <v>0</v>
      </c>
      <c r="I170" s="5">
        <v>242416</v>
      </c>
      <c r="K170" s="47">
        <v>0</v>
      </c>
      <c r="L170" s="27"/>
      <c r="N170" s="47">
        <v>242416</v>
      </c>
      <c r="O170" s="27"/>
      <c r="Q170" s="5">
        <v>0</v>
      </c>
      <c r="S170" s="5">
        <v>242416</v>
      </c>
      <c r="U170" s="47">
        <v>0</v>
      </c>
      <c r="V170" s="27"/>
      <c r="X170" s="47">
        <v>0</v>
      </c>
      <c r="Y170" s="27"/>
    </row>
    <row r="171" spans="1:25" ht="12.75" customHeight="1" x14ac:dyDescent="0.2">
      <c r="A171" s="26" t="s">
        <v>307</v>
      </c>
      <c r="B171" s="27"/>
      <c r="C171" s="28" t="s">
        <v>308</v>
      </c>
      <c r="D171" s="29"/>
      <c r="E171" s="29"/>
      <c r="F171" s="27"/>
      <c r="G171" s="5">
        <v>6477633</v>
      </c>
      <c r="I171" s="5">
        <v>6645894</v>
      </c>
      <c r="K171" s="47">
        <v>0</v>
      </c>
      <c r="L171" s="27"/>
      <c r="N171" s="47">
        <v>168261</v>
      </c>
      <c r="O171" s="27"/>
      <c r="Q171" s="5">
        <v>0</v>
      </c>
      <c r="S171" s="5">
        <v>168261</v>
      </c>
      <c r="U171" s="47">
        <v>0</v>
      </c>
      <c r="V171" s="27"/>
      <c r="X171" s="47">
        <v>0</v>
      </c>
      <c r="Y171" s="27"/>
    </row>
    <row r="172" spans="1:25" ht="12.75" customHeight="1" x14ac:dyDescent="0.2">
      <c r="A172" s="26" t="s">
        <v>309</v>
      </c>
      <c r="B172" s="27"/>
      <c r="C172" s="28" t="s">
        <v>310</v>
      </c>
      <c r="D172" s="29"/>
      <c r="E172" s="29"/>
      <c r="F172" s="27"/>
      <c r="G172" s="5">
        <v>2460591</v>
      </c>
      <c r="I172" s="5">
        <v>0</v>
      </c>
      <c r="K172" s="47">
        <v>2460591</v>
      </c>
      <c r="L172" s="27"/>
      <c r="N172" s="47">
        <v>0</v>
      </c>
      <c r="O172" s="27"/>
      <c r="Q172" s="5">
        <v>2460591</v>
      </c>
      <c r="S172" s="5">
        <v>0</v>
      </c>
      <c r="U172" s="47">
        <v>0</v>
      </c>
      <c r="V172" s="27"/>
      <c r="X172" s="47">
        <v>0</v>
      </c>
      <c r="Y172" s="27"/>
    </row>
    <row r="173" spans="1:25" ht="12.75" customHeight="1" x14ac:dyDescent="0.2">
      <c r="A173" s="26" t="s">
        <v>311</v>
      </c>
      <c r="B173" s="27"/>
      <c r="C173" s="28" t="s">
        <v>312</v>
      </c>
      <c r="D173" s="29"/>
      <c r="E173" s="29"/>
      <c r="F173" s="27"/>
      <c r="G173" s="5">
        <v>14364926</v>
      </c>
      <c r="I173" s="5">
        <v>16538813</v>
      </c>
      <c r="K173" s="47">
        <v>0</v>
      </c>
      <c r="L173" s="27"/>
      <c r="N173" s="47">
        <v>2173887</v>
      </c>
      <c r="O173" s="27"/>
      <c r="Q173" s="5">
        <v>0</v>
      </c>
      <c r="S173" s="5">
        <v>2173887</v>
      </c>
      <c r="U173" s="47">
        <v>0</v>
      </c>
      <c r="V173" s="27"/>
      <c r="X173" s="47">
        <v>0</v>
      </c>
      <c r="Y173" s="27"/>
    </row>
    <row r="174" spans="1:25" ht="12.75" customHeight="1" x14ac:dyDescent="0.2">
      <c r="A174" s="30" t="s">
        <v>1280</v>
      </c>
      <c r="B174" s="31"/>
      <c r="C174" s="28" t="s">
        <v>1294</v>
      </c>
      <c r="D174" s="29"/>
      <c r="E174" s="29"/>
      <c r="F174" s="27"/>
      <c r="G174" s="5">
        <v>0</v>
      </c>
      <c r="I174" s="5">
        <v>642942</v>
      </c>
      <c r="K174" s="47">
        <v>0</v>
      </c>
      <c r="L174" s="27"/>
      <c r="N174" s="47">
        <v>642942</v>
      </c>
      <c r="O174" s="27"/>
      <c r="Q174" s="5">
        <v>0</v>
      </c>
      <c r="S174" s="5">
        <v>642942</v>
      </c>
      <c r="U174" s="47">
        <v>0</v>
      </c>
      <c r="V174" s="27"/>
      <c r="X174" s="47">
        <v>0</v>
      </c>
      <c r="Y174" s="27"/>
    </row>
    <row r="175" spans="1:25" ht="12.75" customHeight="1" x14ac:dyDescent="0.2">
      <c r="A175" s="30" t="s">
        <v>1281</v>
      </c>
      <c r="B175" s="31"/>
      <c r="C175" s="28" t="s">
        <v>1295</v>
      </c>
      <c r="D175" s="29"/>
      <c r="E175" s="29"/>
      <c r="F175" s="27"/>
      <c r="G175" s="5">
        <v>69624</v>
      </c>
      <c r="I175" s="5">
        <v>0</v>
      </c>
      <c r="K175" s="47">
        <v>69624</v>
      </c>
      <c r="L175" s="27"/>
      <c r="N175" s="47">
        <v>0</v>
      </c>
      <c r="O175" s="27"/>
      <c r="Q175" s="5">
        <v>69624</v>
      </c>
      <c r="S175" s="5">
        <v>0</v>
      </c>
      <c r="U175" s="47">
        <v>0</v>
      </c>
      <c r="V175" s="27"/>
      <c r="X175" s="47">
        <v>0</v>
      </c>
      <c r="Y175" s="27"/>
    </row>
    <row r="176" spans="1:25" ht="12.75" customHeight="1" x14ac:dyDescent="0.2">
      <c r="A176" s="26" t="s">
        <v>313</v>
      </c>
      <c r="B176" s="27"/>
      <c r="C176" s="28" t="s">
        <v>314</v>
      </c>
      <c r="D176" s="29"/>
      <c r="E176" s="29"/>
      <c r="F176" s="27"/>
      <c r="G176" s="5">
        <v>3314773</v>
      </c>
      <c r="I176" s="5">
        <v>0</v>
      </c>
      <c r="K176" s="47">
        <v>3314773</v>
      </c>
      <c r="L176" s="27"/>
      <c r="N176" s="47">
        <v>0</v>
      </c>
      <c r="O176" s="27"/>
      <c r="Q176" s="5">
        <v>3314773</v>
      </c>
      <c r="S176" s="5">
        <v>0</v>
      </c>
      <c r="U176" s="47">
        <v>0</v>
      </c>
      <c r="V176" s="27"/>
      <c r="X176" s="47">
        <v>0</v>
      </c>
      <c r="Y176" s="27"/>
    </row>
    <row r="177" spans="1:25" ht="12.75" customHeight="1" x14ac:dyDescent="0.2">
      <c r="A177" s="26" t="s">
        <v>315</v>
      </c>
      <c r="B177" s="27"/>
      <c r="C177" s="28" t="s">
        <v>316</v>
      </c>
      <c r="D177" s="29"/>
      <c r="E177" s="29"/>
      <c r="F177" s="27"/>
      <c r="G177" s="5">
        <v>720000</v>
      </c>
      <c r="I177" s="5">
        <v>0</v>
      </c>
      <c r="K177" s="47">
        <v>720000</v>
      </c>
      <c r="L177" s="27"/>
      <c r="N177" s="47">
        <v>0</v>
      </c>
      <c r="O177" s="27"/>
      <c r="Q177" s="5">
        <v>720000</v>
      </c>
      <c r="S177" s="5">
        <v>0</v>
      </c>
      <c r="U177" s="47">
        <v>0</v>
      </c>
      <c r="V177" s="27"/>
      <c r="X177" s="47">
        <v>0</v>
      </c>
      <c r="Y177" s="27"/>
    </row>
    <row r="178" spans="1:25" ht="12.75" customHeight="1" x14ac:dyDescent="0.2">
      <c r="A178" s="26" t="s">
        <v>317</v>
      </c>
      <c r="B178" s="27"/>
      <c r="C178" s="28" t="s">
        <v>318</v>
      </c>
      <c r="D178" s="29"/>
      <c r="E178" s="29"/>
      <c r="F178" s="27"/>
      <c r="G178" s="5">
        <v>1680000</v>
      </c>
      <c r="I178" s="5">
        <v>0</v>
      </c>
      <c r="K178" s="47">
        <v>1680000</v>
      </c>
      <c r="L178" s="27"/>
      <c r="N178" s="47">
        <v>0</v>
      </c>
      <c r="O178" s="27"/>
      <c r="Q178" s="5">
        <v>1680000</v>
      </c>
      <c r="S178" s="5">
        <v>0</v>
      </c>
      <c r="U178" s="47">
        <v>0</v>
      </c>
      <c r="V178" s="27"/>
      <c r="X178" s="47">
        <v>0</v>
      </c>
      <c r="Y178" s="27"/>
    </row>
    <row r="179" spans="1:25" ht="12.75" customHeight="1" x14ac:dyDescent="0.2">
      <c r="A179" s="26" t="s">
        <v>319</v>
      </c>
      <c r="B179" s="27"/>
      <c r="C179" s="28" t="s">
        <v>320</v>
      </c>
      <c r="D179" s="29"/>
      <c r="E179" s="29"/>
      <c r="F179" s="27"/>
      <c r="G179" s="5">
        <v>1530000</v>
      </c>
      <c r="I179" s="5">
        <v>0</v>
      </c>
      <c r="K179" s="47">
        <v>1530000</v>
      </c>
      <c r="L179" s="27"/>
      <c r="N179" s="47">
        <v>0</v>
      </c>
      <c r="O179" s="27"/>
      <c r="Q179" s="5">
        <v>1530000</v>
      </c>
      <c r="S179" s="5">
        <v>0</v>
      </c>
      <c r="U179" s="47">
        <v>0</v>
      </c>
      <c r="V179" s="27"/>
      <c r="X179" s="47">
        <v>0</v>
      </c>
      <c r="Y179" s="27"/>
    </row>
    <row r="180" spans="1:25" ht="12.75" customHeight="1" x14ac:dyDescent="0.2">
      <c r="A180" s="26" t="s">
        <v>321</v>
      </c>
      <c r="B180" s="27"/>
      <c r="C180" s="28" t="s">
        <v>322</v>
      </c>
      <c r="D180" s="29"/>
      <c r="E180" s="29"/>
      <c r="F180" s="27"/>
      <c r="G180" s="5">
        <v>125000</v>
      </c>
      <c r="I180" s="5">
        <v>0</v>
      </c>
      <c r="K180" s="47">
        <v>125000</v>
      </c>
      <c r="L180" s="27"/>
      <c r="N180" s="47">
        <v>0</v>
      </c>
      <c r="O180" s="27"/>
      <c r="Q180" s="5">
        <v>125000</v>
      </c>
      <c r="S180" s="5">
        <v>0</v>
      </c>
      <c r="U180" s="47">
        <v>0</v>
      </c>
      <c r="V180" s="27"/>
      <c r="X180" s="47">
        <v>0</v>
      </c>
      <c r="Y180" s="27"/>
    </row>
    <row r="181" spans="1:25" ht="12.75" customHeight="1" x14ac:dyDescent="0.2">
      <c r="A181" s="26" t="s">
        <v>323</v>
      </c>
      <c r="B181" s="27"/>
      <c r="C181" s="28" t="s">
        <v>324</v>
      </c>
      <c r="D181" s="29"/>
      <c r="E181" s="29"/>
      <c r="F181" s="27"/>
      <c r="G181" s="5">
        <v>1825753</v>
      </c>
      <c r="I181" s="5">
        <v>0</v>
      </c>
      <c r="K181" s="47">
        <v>1825753</v>
      </c>
      <c r="L181" s="27"/>
      <c r="N181" s="47">
        <v>0</v>
      </c>
      <c r="O181" s="27"/>
      <c r="Q181" s="5">
        <v>1825753</v>
      </c>
      <c r="S181" s="5">
        <v>0</v>
      </c>
      <c r="U181" s="47">
        <v>0</v>
      </c>
      <c r="V181" s="27"/>
      <c r="X181" s="47">
        <v>0</v>
      </c>
      <c r="Y181" s="27"/>
    </row>
    <row r="182" spans="1:25" ht="12.75" customHeight="1" x14ac:dyDescent="0.2">
      <c r="A182" s="26" t="s">
        <v>325</v>
      </c>
      <c r="B182" s="27"/>
      <c r="C182" s="28" t="s">
        <v>326</v>
      </c>
      <c r="D182" s="29"/>
      <c r="E182" s="29"/>
      <c r="F182" s="27"/>
      <c r="G182" s="5">
        <v>40121988</v>
      </c>
      <c r="I182" s="5">
        <v>50170398</v>
      </c>
      <c r="K182" s="47">
        <v>0</v>
      </c>
      <c r="L182" s="27"/>
      <c r="N182" s="47">
        <v>10048410</v>
      </c>
      <c r="O182" s="27"/>
      <c r="Q182" s="5">
        <v>0</v>
      </c>
      <c r="S182" s="5">
        <v>10048410</v>
      </c>
      <c r="U182" s="47">
        <v>0</v>
      </c>
      <c r="V182" s="27"/>
      <c r="X182" s="47">
        <v>0</v>
      </c>
      <c r="Y182" s="27"/>
    </row>
    <row r="183" spans="1:25" ht="12.75" customHeight="1" x14ac:dyDescent="0.2">
      <c r="A183" s="26" t="s">
        <v>327</v>
      </c>
      <c r="B183" s="27"/>
      <c r="C183" s="28" t="s">
        <v>328</v>
      </c>
      <c r="D183" s="29"/>
      <c r="E183" s="29"/>
      <c r="F183" s="27"/>
      <c r="G183" s="5">
        <v>30000</v>
      </c>
      <c r="I183" s="5">
        <v>0</v>
      </c>
      <c r="K183" s="47">
        <v>30000</v>
      </c>
      <c r="L183" s="27"/>
      <c r="N183" s="47">
        <v>0</v>
      </c>
      <c r="O183" s="27"/>
      <c r="Q183" s="5">
        <v>30000</v>
      </c>
      <c r="S183" s="5">
        <v>0</v>
      </c>
      <c r="U183" s="47">
        <v>0</v>
      </c>
      <c r="V183" s="27"/>
      <c r="X183" s="47">
        <v>0</v>
      </c>
      <c r="Y183" s="27"/>
    </row>
    <row r="184" spans="1:25" ht="12.75" customHeight="1" x14ac:dyDescent="0.2">
      <c r="A184" s="26" t="s">
        <v>329</v>
      </c>
      <c r="B184" s="27"/>
      <c r="C184" s="28" t="s">
        <v>330</v>
      </c>
      <c r="D184" s="29"/>
      <c r="E184" s="29"/>
      <c r="F184" s="27"/>
      <c r="G184" s="5">
        <v>4389610</v>
      </c>
      <c r="I184" s="5">
        <v>5244880</v>
      </c>
      <c r="K184" s="47">
        <v>0</v>
      </c>
      <c r="L184" s="27"/>
      <c r="N184" s="47">
        <v>855270</v>
      </c>
      <c r="O184" s="27"/>
      <c r="Q184" s="5">
        <v>0</v>
      </c>
      <c r="S184" s="5">
        <v>855270</v>
      </c>
      <c r="U184" s="47">
        <v>0</v>
      </c>
      <c r="V184" s="27"/>
      <c r="X184" s="47">
        <v>0</v>
      </c>
      <c r="Y184" s="27"/>
    </row>
    <row r="185" spans="1:25" ht="12.75" customHeight="1" x14ac:dyDescent="0.2">
      <c r="A185" s="26" t="s">
        <v>331</v>
      </c>
      <c r="B185" s="27"/>
      <c r="C185" s="28" t="s">
        <v>332</v>
      </c>
      <c r="D185" s="29"/>
      <c r="E185" s="29"/>
      <c r="F185" s="27"/>
      <c r="G185" s="5">
        <v>1068600</v>
      </c>
      <c r="I185" s="5">
        <v>1131000</v>
      </c>
      <c r="K185" s="47">
        <v>0</v>
      </c>
      <c r="L185" s="27"/>
      <c r="N185" s="47">
        <v>62400</v>
      </c>
      <c r="O185" s="27"/>
      <c r="Q185" s="5">
        <v>0</v>
      </c>
      <c r="S185" s="5">
        <v>62400</v>
      </c>
      <c r="U185" s="47">
        <v>0</v>
      </c>
      <c r="V185" s="27"/>
      <c r="X185" s="47">
        <v>0</v>
      </c>
      <c r="Y185" s="27"/>
    </row>
    <row r="186" spans="1:25" ht="12.75" customHeight="1" x14ac:dyDescent="0.2">
      <c r="A186" s="26" t="s">
        <v>333</v>
      </c>
      <c r="B186" s="27"/>
      <c r="C186" s="28" t="s">
        <v>334</v>
      </c>
      <c r="D186" s="29"/>
      <c r="E186" s="29"/>
      <c r="F186" s="27"/>
      <c r="G186" s="5">
        <v>5715670</v>
      </c>
      <c r="I186" s="5">
        <v>68513440</v>
      </c>
      <c r="K186" s="47">
        <v>0</v>
      </c>
      <c r="L186" s="27"/>
      <c r="N186" s="47">
        <v>62797770</v>
      </c>
      <c r="O186" s="27"/>
      <c r="Q186" s="5">
        <v>0</v>
      </c>
      <c r="S186" s="5">
        <v>62797770</v>
      </c>
      <c r="U186" s="47">
        <v>0</v>
      </c>
      <c r="V186" s="27"/>
      <c r="X186" s="47">
        <v>0</v>
      </c>
      <c r="Y186" s="27"/>
    </row>
    <row r="187" spans="1:25" ht="12.75" customHeight="1" x14ac:dyDescent="0.2">
      <c r="A187" s="26" t="s">
        <v>335</v>
      </c>
      <c r="B187" s="27"/>
      <c r="C187" s="28" t="s">
        <v>336</v>
      </c>
      <c r="D187" s="29"/>
      <c r="E187" s="29"/>
      <c r="F187" s="27"/>
      <c r="G187" s="5">
        <v>9817350</v>
      </c>
      <c r="I187" s="5">
        <v>8476591</v>
      </c>
      <c r="K187" s="47">
        <v>1340759</v>
      </c>
      <c r="L187" s="27"/>
      <c r="N187" s="47">
        <v>0</v>
      </c>
      <c r="O187" s="27"/>
      <c r="Q187" s="5">
        <v>1340759</v>
      </c>
      <c r="S187" s="5">
        <v>0</v>
      </c>
      <c r="U187" s="47">
        <v>0</v>
      </c>
      <c r="V187" s="27"/>
      <c r="X187" s="47">
        <v>0</v>
      </c>
      <c r="Y187" s="27"/>
    </row>
    <row r="188" spans="1:25" ht="12.75" customHeight="1" x14ac:dyDescent="0.2">
      <c r="A188" s="26" t="s">
        <v>337</v>
      </c>
      <c r="B188" s="27"/>
      <c r="C188" s="28" t="s">
        <v>338</v>
      </c>
      <c r="D188" s="29"/>
      <c r="E188" s="29"/>
      <c r="F188" s="27"/>
      <c r="G188" s="5">
        <v>8401636</v>
      </c>
      <c r="I188" s="5">
        <v>8234538</v>
      </c>
      <c r="K188" s="47">
        <v>167098</v>
      </c>
      <c r="L188" s="27"/>
      <c r="N188" s="47">
        <v>0</v>
      </c>
      <c r="O188" s="27"/>
      <c r="Q188" s="5">
        <v>167098</v>
      </c>
      <c r="S188" s="5">
        <v>0</v>
      </c>
      <c r="U188" s="47">
        <v>0</v>
      </c>
      <c r="V188" s="27"/>
      <c r="X188" s="47">
        <v>0</v>
      </c>
      <c r="Y188" s="27"/>
    </row>
    <row r="189" spans="1:25" ht="12.75" customHeight="1" x14ac:dyDescent="0.2">
      <c r="A189" s="26" t="s">
        <v>339</v>
      </c>
      <c r="B189" s="27"/>
      <c r="C189" s="28" t="s">
        <v>340</v>
      </c>
      <c r="D189" s="29"/>
      <c r="E189" s="29"/>
      <c r="F189" s="27"/>
      <c r="G189" s="5">
        <v>185270</v>
      </c>
      <c r="I189" s="5">
        <v>185270</v>
      </c>
      <c r="K189" s="47">
        <v>0</v>
      </c>
      <c r="L189" s="27"/>
      <c r="N189" s="47">
        <v>0</v>
      </c>
      <c r="O189" s="27"/>
      <c r="Q189" s="5">
        <v>0</v>
      </c>
      <c r="S189" s="5">
        <v>0</v>
      </c>
      <c r="U189" s="47">
        <v>0</v>
      </c>
      <c r="V189" s="27"/>
      <c r="X189" s="47">
        <v>0</v>
      </c>
      <c r="Y189" s="27"/>
    </row>
    <row r="190" spans="1:25" ht="12.75" customHeight="1" x14ac:dyDescent="0.2">
      <c r="A190" s="26" t="s">
        <v>341</v>
      </c>
      <c r="B190" s="27"/>
      <c r="C190" s="28" t="s">
        <v>342</v>
      </c>
      <c r="D190" s="29"/>
      <c r="E190" s="29"/>
      <c r="F190" s="27"/>
      <c r="G190" s="5">
        <v>726608522</v>
      </c>
      <c r="I190" s="5">
        <v>824311443</v>
      </c>
      <c r="K190" s="47">
        <v>0</v>
      </c>
      <c r="L190" s="27"/>
      <c r="N190" s="47">
        <v>97702921</v>
      </c>
      <c r="O190" s="27"/>
      <c r="Q190" s="5">
        <v>0</v>
      </c>
      <c r="S190" s="5">
        <v>97702921</v>
      </c>
      <c r="U190" s="47">
        <v>0</v>
      </c>
      <c r="V190" s="27"/>
      <c r="X190" s="47">
        <v>0</v>
      </c>
      <c r="Y190" s="27"/>
    </row>
    <row r="191" spans="1:25" ht="12.75" customHeight="1" x14ac:dyDescent="0.2">
      <c r="A191" s="26" t="s">
        <v>343</v>
      </c>
      <c r="B191" s="27"/>
      <c r="C191" s="28" t="s">
        <v>344</v>
      </c>
      <c r="D191" s="29"/>
      <c r="E191" s="29"/>
      <c r="F191" s="27"/>
      <c r="G191" s="5">
        <v>3358118924</v>
      </c>
      <c r="I191" s="5">
        <v>3118891096</v>
      </c>
      <c r="K191" s="47">
        <v>239227828</v>
      </c>
      <c r="L191" s="27"/>
      <c r="N191" s="47">
        <v>0</v>
      </c>
      <c r="O191" s="27"/>
      <c r="Q191" s="5">
        <v>239227828</v>
      </c>
      <c r="S191" s="5">
        <v>0</v>
      </c>
      <c r="U191" s="47">
        <v>0</v>
      </c>
      <c r="V191" s="27"/>
      <c r="X191" s="47">
        <v>0</v>
      </c>
      <c r="Y191" s="27"/>
    </row>
    <row r="192" spans="1:25" ht="12.75" customHeight="1" x14ac:dyDescent="0.2">
      <c r="A192" s="26" t="s">
        <v>345</v>
      </c>
      <c r="B192" s="27"/>
      <c r="C192" s="28" t="s">
        <v>346</v>
      </c>
      <c r="D192" s="29"/>
      <c r="E192" s="29"/>
      <c r="F192" s="27"/>
      <c r="G192" s="5">
        <v>6580174</v>
      </c>
      <c r="I192" s="5">
        <v>6580174</v>
      </c>
      <c r="K192" s="47">
        <v>0</v>
      </c>
      <c r="L192" s="27"/>
      <c r="N192" s="47">
        <v>0</v>
      </c>
      <c r="O192" s="27"/>
      <c r="Q192" s="5">
        <v>0</v>
      </c>
      <c r="S192" s="5">
        <v>0</v>
      </c>
      <c r="U192" s="47">
        <v>0</v>
      </c>
      <c r="V192" s="27"/>
      <c r="X192" s="47">
        <v>0</v>
      </c>
      <c r="Y192" s="27"/>
    </row>
    <row r="193" spans="1:25" ht="12.75" customHeight="1" x14ac:dyDescent="0.2">
      <c r="A193" s="26" t="s">
        <v>347</v>
      </c>
      <c r="B193" s="27"/>
      <c r="C193" s="28" t="s">
        <v>348</v>
      </c>
      <c r="D193" s="29"/>
      <c r="E193" s="29"/>
      <c r="F193" s="27"/>
      <c r="G193" s="5">
        <v>7520900</v>
      </c>
      <c r="I193" s="5">
        <v>0</v>
      </c>
      <c r="K193" s="47">
        <v>7520900</v>
      </c>
      <c r="L193" s="27"/>
      <c r="N193" s="47">
        <v>0</v>
      </c>
      <c r="O193" s="27"/>
      <c r="Q193" s="5">
        <v>7520900</v>
      </c>
      <c r="S193" s="5">
        <v>0</v>
      </c>
      <c r="U193" s="47">
        <v>0</v>
      </c>
      <c r="V193" s="27"/>
      <c r="X193" s="47">
        <v>0</v>
      </c>
      <c r="Y193" s="27"/>
    </row>
    <row r="194" spans="1:25" ht="12.75" customHeight="1" x14ac:dyDescent="0.2">
      <c r="A194" s="26" t="s">
        <v>349</v>
      </c>
      <c r="B194" s="27"/>
      <c r="C194" s="28" t="s">
        <v>350</v>
      </c>
      <c r="D194" s="29"/>
      <c r="E194" s="29"/>
      <c r="F194" s="27"/>
      <c r="G194" s="5">
        <v>5986249</v>
      </c>
      <c r="I194" s="5">
        <v>5481423</v>
      </c>
      <c r="K194" s="47">
        <v>504826</v>
      </c>
      <c r="L194" s="27"/>
      <c r="N194" s="47">
        <v>0</v>
      </c>
      <c r="O194" s="27"/>
      <c r="Q194" s="5">
        <v>504826</v>
      </c>
      <c r="S194" s="5">
        <v>0</v>
      </c>
      <c r="U194" s="47">
        <v>0</v>
      </c>
      <c r="V194" s="27"/>
      <c r="X194" s="47">
        <v>0</v>
      </c>
      <c r="Y194" s="27"/>
    </row>
    <row r="195" spans="1:25" ht="12.75" customHeight="1" x14ac:dyDescent="0.2">
      <c r="A195" s="26" t="s">
        <v>351</v>
      </c>
      <c r="B195" s="27"/>
      <c r="C195" s="28" t="s">
        <v>352</v>
      </c>
      <c r="D195" s="29"/>
      <c r="E195" s="29"/>
      <c r="F195" s="27"/>
      <c r="G195" s="5">
        <v>42540423</v>
      </c>
      <c r="I195" s="5">
        <v>50954013</v>
      </c>
      <c r="K195" s="47">
        <v>0</v>
      </c>
      <c r="L195" s="27"/>
      <c r="N195" s="47">
        <v>8413590</v>
      </c>
      <c r="O195" s="27"/>
      <c r="Q195" s="5">
        <v>0</v>
      </c>
      <c r="S195" s="5">
        <v>8413590</v>
      </c>
      <c r="U195" s="47">
        <v>0</v>
      </c>
      <c r="V195" s="27"/>
      <c r="X195" s="47">
        <v>0</v>
      </c>
      <c r="Y195" s="27"/>
    </row>
    <row r="196" spans="1:25" ht="12.75" customHeight="1" x14ac:dyDescent="0.2">
      <c r="A196" s="26" t="s">
        <v>353</v>
      </c>
      <c r="B196" s="27"/>
      <c r="C196" s="28" t="s">
        <v>354</v>
      </c>
      <c r="D196" s="29"/>
      <c r="E196" s="29"/>
      <c r="F196" s="27"/>
      <c r="G196" s="5">
        <v>4000000</v>
      </c>
      <c r="I196" s="5">
        <v>404446017</v>
      </c>
      <c r="K196" s="47">
        <v>0</v>
      </c>
      <c r="L196" s="27"/>
      <c r="N196" s="47">
        <v>400446017</v>
      </c>
      <c r="O196" s="27"/>
      <c r="Q196" s="5">
        <v>0</v>
      </c>
      <c r="S196" s="5">
        <v>400446017</v>
      </c>
      <c r="U196" s="47">
        <v>0</v>
      </c>
      <c r="V196" s="27"/>
      <c r="X196" s="47">
        <v>0</v>
      </c>
      <c r="Y196" s="27"/>
    </row>
    <row r="197" spans="1:25" ht="12.75" customHeight="1" x14ac:dyDescent="0.2">
      <c r="A197" s="26" t="s">
        <v>355</v>
      </c>
      <c r="B197" s="27"/>
      <c r="C197" s="28" t="s">
        <v>356</v>
      </c>
      <c r="D197" s="29"/>
      <c r="E197" s="29"/>
      <c r="F197" s="27"/>
      <c r="G197" s="5">
        <v>0</v>
      </c>
      <c r="I197" s="5">
        <v>15304293</v>
      </c>
      <c r="K197" s="47">
        <v>0</v>
      </c>
      <c r="L197" s="27"/>
      <c r="N197" s="47">
        <v>15304293</v>
      </c>
      <c r="O197" s="27"/>
      <c r="Q197" s="5">
        <v>0</v>
      </c>
      <c r="S197" s="5">
        <v>15304293</v>
      </c>
      <c r="U197" s="47">
        <v>0</v>
      </c>
      <c r="V197" s="27"/>
      <c r="X197" s="47">
        <v>0</v>
      </c>
      <c r="Y197" s="27"/>
    </row>
    <row r="198" spans="1:25" ht="12.75" customHeight="1" x14ac:dyDescent="0.2">
      <c r="A198" s="26" t="s">
        <v>357</v>
      </c>
      <c r="B198" s="27"/>
      <c r="C198" s="28" t="s">
        <v>358</v>
      </c>
      <c r="D198" s="29"/>
      <c r="E198" s="29"/>
      <c r="F198" s="27"/>
      <c r="G198" s="5">
        <v>148094544</v>
      </c>
      <c r="I198" s="5">
        <v>300111137</v>
      </c>
      <c r="K198" s="47">
        <v>0</v>
      </c>
      <c r="L198" s="27"/>
      <c r="N198" s="47">
        <v>152016593</v>
      </c>
      <c r="O198" s="27"/>
      <c r="Q198" s="5">
        <v>0</v>
      </c>
      <c r="S198" s="5">
        <v>152016593</v>
      </c>
      <c r="U198" s="47">
        <v>0</v>
      </c>
      <c r="V198" s="27"/>
      <c r="X198" s="47">
        <v>0</v>
      </c>
      <c r="Y198" s="27"/>
    </row>
    <row r="199" spans="1:25" ht="12.75" customHeight="1" x14ac:dyDescent="0.2">
      <c r="A199" s="26" t="s">
        <v>359</v>
      </c>
      <c r="B199" s="27"/>
      <c r="C199" s="28" t="s">
        <v>360</v>
      </c>
      <c r="D199" s="29"/>
      <c r="E199" s="29"/>
      <c r="F199" s="27"/>
      <c r="G199" s="5">
        <v>73643784</v>
      </c>
      <c r="I199" s="5">
        <v>0</v>
      </c>
      <c r="K199" s="47">
        <v>73643784</v>
      </c>
      <c r="L199" s="27"/>
      <c r="N199" s="47">
        <v>0</v>
      </c>
      <c r="O199" s="27"/>
      <c r="Q199" s="5">
        <v>73643784</v>
      </c>
      <c r="S199" s="5">
        <v>0</v>
      </c>
      <c r="U199" s="47">
        <v>0</v>
      </c>
      <c r="V199" s="27"/>
      <c r="X199" s="47">
        <v>0</v>
      </c>
      <c r="Y199" s="27"/>
    </row>
    <row r="200" spans="1:25" ht="12.75" customHeight="1" x14ac:dyDescent="0.2">
      <c r="A200" s="26" t="s">
        <v>361</v>
      </c>
      <c r="B200" s="27"/>
      <c r="C200" s="28" t="s">
        <v>362</v>
      </c>
      <c r="D200" s="29"/>
      <c r="E200" s="29"/>
      <c r="F200" s="27"/>
      <c r="G200" s="5">
        <v>6290355156</v>
      </c>
      <c r="I200" s="5">
        <v>6140870836</v>
      </c>
      <c r="K200" s="47">
        <v>149484320</v>
      </c>
      <c r="L200" s="27"/>
      <c r="N200" s="47">
        <v>0</v>
      </c>
      <c r="O200" s="27"/>
      <c r="Q200" s="5">
        <v>149484320</v>
      </c>
      <c r="S200" s="5">
        <v>0</v>
      </c>
      <c r="U200" s="47">
        <v>0</v>
      </c>
      <c r="V200" s="27"/>
      <c r="X200" s="47">
        <v>0</v>
      </c>
      <c r="Y200" s="27"/>
    </row>
    <row r="201" spans="1:25" ht="12.75" customHeight="1" x14ac:dyDescent="0.2">
      <c r="A201" s="26" t="s">
        <v>363</v>
      </c>
      <c r="B201" s="27"/>
      <c r="C201" s="28" t="s">
        <v>364</v>
      </c>
      <c r="D201" s="29"/>
      <c r="E201" s="29"/>
      <c r="F201" s="27"/>
      <c r="G201" s="5">
        <v>5039601949</v>
      </c>
      <c r="I201" s="5">
        <v>5039601949</v>
      </c>
      <c r="K201" s="47">
        <v>0</v>
      </c>
      <c r="L201" s="27"/>
      <c r="N201" s="47">
        <v>0</v>
      </c>
      <c r="O201" s="27"/>
      <c r="Q201" s="5">
        <v>0</v>
      </c>
      <c r="S201" s="5">
        <v>0</v>
      </c>
      <c r="U201" s="47">
        <v>0</v>
      </c>
      <c r="V201" s="27"/>
      <c r="X201" s="47">
        <v>0</v>
      </c>
      <c r="Y201" s="27"/>
    </row>
    <row r="202" spans="1:25" ht="12.75" customHeight="1" x14ac:dyDescent="0.2">
      <c r="A202" s="26" t="s">
        <v>365</v>
      </c>
      <c r="B202" s="27"/>
      <c r="C202" s="28" t="s">
        <v>366</v>
      </c>
      <c r="D202" s="29"/>
      <c r="E202" s="29"/>
      <c r="F202" s="27"/>
      <c r="G202" s="5">
        <v>23982443426</v>
      </c>
      <c r="I202" s="5">
        <v>24166232007</v>
      </c>
      <c r="K202" s="47">
        <v>0</v>
      </c>
      <c r="L202" s="27"/>
      <c r="N202" s="47">
        <v>183788581</v>
      </c>
      <c r="O202" s="27"/>
      <c r="Q202" s="5">
        <v>0</v>
      </c>
      <c r="S202" s="5">
        <v>183788581</v>
      </c>
      <c r="U202" s="47">
        <v>0</v>
      </c>
      <c r="V202" s="27"/>
      <c r="X202" s="47">
        <v>0</v>
      </c>
      <c r="Y202" s="27"/>
    </row>
    <row r="203" spans="1:25" ht="12.75" customHeight="1" x14ac:dyDescent="0.2">
      <c r="A203" s="26" t="s">
        <v>367</v>
      </c>
      <c r="B203" s="27"/>
      <c r="C203" s="28" t="s">
        <v>368</v>
      </c>
      <c r="D203" s="29"/>
      <c r="E203" s="29"/>
      <c r="F203" s="27"/>
      <c r="G203" s="5">
        <v>2120132996</v>
      </c>
      <c r="I203" s="5">
        <v>2536866673</v>
      </c>
      <c r="K203" s="47">
        <v>0</v>
      </c>
      <c r="L203" s="27"/>
      <c r="N203" s="47">
        <v>416733677</v>
      </c>
      <c r="O203" s="27"/>
      <c r="Q203" s="5">
        <v>0</v>
      </c>
      <c r="S203" s="5">
        <v>416733677</v>
      </c>
      <c r="U203" s="47">
        <v>0</v>
      </c>
      <c r="V203" s="27"/>
      <c r="X203" s="47">
        <v>0</v>
      </c>
      <c r="Y203" s="27"/>
    </row>
    <row r="204" spans="1:25" ht="12.75" customHeight="1" x14ac:dyDescent="0.2">
      <c r="A204" s="26" t="s">
        <v>369</v>
      </c>
      <c r="B204" s="27"/>
      <c r="C204" s="28" t="s">
        <v>370</v>
      </c>
      <c r="D204" s="29"/>
      <c r="E204" s="29"/>
      <c r="F204" s="27"/>
      <c r="G204" s="5">
        <v>1085674807</v>
      </c>
      <c r="I204" s="5">
        <v>1607772072</v>
      </c>
      <c r="K204" s="47">
        <v>0</v>
      </c>
      <c r="L204" s="27"/>
      <c r="N204" s="47">
        <v>522097265</v>
      </c>
      <c r="O204" s="27"/>
      <c r="Q204" s="5">
        <v>0</v>
      </c>
      <c r="S204" s="5">
        <v>522097265</v>
      </c>
      <c r="U204" s="47">
        <v>0</v>
      </c>
      <c r="V204" s="27"/>
      <c r="X204" s="47">
        <v>0</v>
      </c>
      <c r="Y204" s="27"/>
    </row>
    <row r="205" spans="1:25" ht="12.75" customHeight="1" x14ac:dyDescent="0.2">
      <c r="A205" s="26" t="s">
        <v>371</v>
      </c>
      <c r="B205" s="27"/>
      <c r="C205" s="28" t="s">
        <v>372</v>
      </c>
      <c r="D205" s="29"/>
      <c r="E205" s="29"/>
      <c r="F205" s="27"/>
      <c r="G205" s="5">
        <v>0</v>
      </c>
      <c r="I205" s="5">
        <v>58261825</v>
      </c>
      <c r="K205" s="47">
        <v>0</v>
      </c>
      <c r="L205" s="27"/>
      <c r="N205" s="47">
        <v>58261825</v>
      </c>
      <c r="O205" s="27"/>
      <c r="Q205" s="5">
        <v>0</v>
      </c>
      <c r="S205" s="5">
        <v>58261825</v>
      </c>
      <c r="U205" s="47">
        <v>0</v>
      </c>
      <c r="V205" s="27"/>
      <c r="X205" s="47">
        <v>0</v>
      </c>
      <c r="Y205" s="27"/>
    </row>
    <row r="206" spans="1:25" ht="12.75" customHeight="1" x14ac:dyDescent="0.2">
      <c r="A206" s="26" t="s">
        <v>373</v>
      </c>
      <c r="B206" s="27"/>
      <c r="C206" s="28" t="s">
        <v>374</v>
      </c>
      <c r="D206" s="29"/>
      <c r="E206" s="29"/>
      <c r="F206" s="27"/>
      <c r="G206" s="5">
        <v>0</v>
      </c>
      <c r="I206" s="5">
        <v>527774</v>
      </c>
      <c r="K206" s="47">
        <v>0</v>
      </c>
      <c r="L206" s="27"/>
      <c r="N206" s="47">
        <v>527774</v>
      </c>
      <c r="O206" s="27"/>
      <c r="Q206" s="5">
        <v>0</v>
      </c>
      <c r="S206" s="5">
        <v>527774</v>
      </c>
      <c r="U206" s="47">
        <v>0</v>
      </c>
      <c r="V206" s="27"/>
      <c r="X206" s="47">
        <v>0</v>
      </c>
      <c r="Y206" s="27"/>
    </row>
    <row r="207" spans="1:25" ht="12.75" customHeight="1" x14ac:dyDescent="0.2">
      <c r="A207" s="26" t="s">
        <v>375</v>
      </c>
      <c r="B207" s="27"/>
      <c r="C207" s="28" t="s">
        <v>376</v>
      </c>
      <c r="D207" s="29"/>
      <c r="E207" s="29"/>
      <c r="F207" s="27"/>
      <c r="G207" s="5">
        <v>16498126</v>
      </c>
      <c r="I207" s="5">
        <v>6921986448</v>
      </c>
      <c r="K207" s="47">
        <v>0</v>
      </c>
      <c r="L207" s="27"/>
      <c r="N207" s="47">
        <v>6905488322</v>
      </c>
      <c r="O207" s="27"/>
      <c r="Q207" s="5">
        <v>0</v>
      </c>
      <c r="S207" s="5">
        <v>0</v>
      </c>
      <c r="U207" s="47">
        <v>0</v>
      </c>
      <c r="V207" s="27"/>
      <c r="X207" s="47">
        <v>6905488322</v>
      </c>
      <c r="Y207" s="27"/>
    </row>
    <row r="208" spans="1:25" ht="12.75" customHeight="1" x14ac:dyDescent="0.2">
      <c r="A208" s="26" t="s">
        <v>377</v>
      </c>
      <c r="B208" s="27"/>
      <c r="C208" s="28" t="s">
        <v>378</v>
      </c>
      <c r="D208" s="29"/>
      <c r="E208" s="29"/>
      <c r="F208" s="27"/>
      <c r="G208" s="5">
        <v>0</v>
      </c>
      <c r="I208" s="5">
        <v>1978640918</v>
      </c>
      <c r="K208" s="47">
        <v>0</v>
      </c>
      <c r="L208" s="27"/>
      <c r="N208" s="47">
        <v>1978640918</v>
      </c>
      <c r="O208" s="27"/>
      <c r="Q208" s="5">
        <v>0</v>
      </c>
      <c r="S208" s="5">
        <v>0</v>
      </c>
      <c r="U208" s="47">
        <v>0</v>
      </c>
      <c r="V208" s="27"/>
      <c r="X208" s="47">
        <v>1978640918</v>
      </c>
      <c r="Y208" s="27"/>
    </row>
    <row r="209" spans="1:25" ht="12.75" customHeight="1" x14ac:dyDescent="0.2">
      <c r="A209" s="26" t="s">
        <v>379</v>
      </c>
      <c r="B209" s="27"/>
      <c r="C209" s="28" t="s">
        <v>380</v>
      </c>
      <c r="D209" s="29"/>
      <c r="E209" s="29"/>
      <c r="F209" s="27"/>
      <c r="G209" s="5">
        <v>0</v>
      </c>
      <c r="I209" s="5">
        <v>2879577093</v>
      </c>
      <c r="K209" s="47">
        <v>0</v>
      </c>
      <c r="L209" s="27"/>
      <c r="N209" s="47">
        <v>2879577093</v>
      </c>
      <c r="O209" s="27"/>
      <c r="Q209" s="5">
        <v>0</v>
      </c>
      <c r="S209" s="5">
        <v>0</v>
      </c>
      <c r="U209" s="47">
        <v>0</v>
      </c>
      <c r="V209" s="27"/>
      <c r="X209" s="47">
        <v>2879577093</v>
      </c>
      <c r="Y209" s="27"/>
    </row>
    <row r="210" spans="1:25" ht="12.75" customHeight="1" x14ac:dyDescent="0.2">
      <c r="A210" s="26" t="s">
        <v>381</v>
      </c>
      <c r="B210" s="27"/>
      <c r="C210" s="28" t="s">
        <v>382</v>
      </c>
      <c r="D210" s="29"/>
      <c r="E210" s="29"/>
      <c r="F210" s="27"/>
      <c r="G210" s="5">
        <v>0</v>
      </c>
      <c r="I210" s="5">
        <v>489223600</v>
      </c>
      <c r="K210" s="47">
        <v>0</v>
      </c>
      <c r="L210" s="27"/>
      <c r="N210" s="47">
        <v>489223600</v>
      </c>
      <c r="O210" s="27"/>
      <c r="Q210" s="5">
        <v>0</v>
      </c>
      <c r="S210" s="5">
        <v>0</v>
      </c>
      <c r="U210" s="47">
        <v>0</v>
      </c>
      <c r="V210" s="27"/>
      <c r="X210" s="47">
        <v>489223600</v>
      </c>
      <c r="Y210" s="27"/>
    </row>
    <row r="211" spans="1:25" ht="12.75" customHeight="1" x14ac:dyDescent="0.2">
      <c r="A211" s="26" t="s">
        <v>383</v>
      </c>
      <c r="B211" s="27"/>
      <c r="C211" s="28" t="s">
        <v>384</v>
      </c>
      <c r="D211" s="29"/>
      <c r="E211" s="29"/>
      <c r="F211" s="27"/>
      <c r="G211" s="5">
        <v>0</v>
      </c>
      <c r="I211" s="5">
        <v>123244631</v>
      </c>
      <c r="K211" s="47">
        <v>0</v>
      </c>
      <c r="L211" s="27"/>
      <c r="N211" s="47">
        <v>123244631</v>
      </c>
      <c r="O211" s="27"/>
      <c r="Q211" s="5">
        <v>0</v>
      </c>
      <c r="S211" s="5">
        <v>0</v>
      </c>
      <c r="U211" s="47">
        <v>0</v>
      </c>
      <c r="V211" s="27"/>
      <c r="X211" s="47">
        <v>123244631</v>
      </c>
      <c r="Y211" s="27"/>
    </row>
    <row r="212" spans="1:25" ht="12.75" customHeight="1" x14ac:dyDescent="0.2">
      <c r="A212" s="26" t="s">
        <v>385</v>
      </c>
      <c r="B212" s="27"/>
      <c r="C212" s="28" t="s">
        <v>386</v>
      </c>
      <c r="D212" s="29"/>
      <c r="E212" s="29"/>
      <c r="F212" s="27"/>
      <c r="G212" s="5">
        <v>0</v>
      </c>
      <c r="I212" s="5">
        <v>28895094</v>
      </c>
      <c r="K212" s="47">
        <v>0</v>
      </c>
      <c r="L212" s="27"/>
      <c r="N212" s="47">
        <v>28895094</v>
      </c>
      <c r="O212" s="27"/>
      <c r="Q212" s="5">
        <v>0</v>
      </c>
      <c r="S212" s="5">
        <v>0</v>
      </c>
      <c r="U212" s="47">
        <v>0</v>
      </c>
      <c r="V212" s="27"/>
      <c r="X212" s="47">
        <v>28895094</v>
      </c>
      <c r="Y212" s="27"/>
    </row>
    <row r="213" spans="1:25" ht="12.75" customHeight="1" x14ac:dyDescent="0.2">
      <c r="A213" s="26" t="s">
        <v>387</v>
      </c>
      <c r="B213" s="27"/>
      <c r="C213" s="28" t="s">
        <v>388</v>
      </c>
      <c r="D213" s="29"/>
      <c r="E213" s="29"/>
      <c r="F213" s="27"/>
      <c r="G213" s="5">
        <v>0</v>
      </c>
      <c r="I213" s="5">
        <v>6217973</v>
      </c>
      <c r="K213" s="47">
        <v>0</v>
      </c>
      <c r="L213" s="27"/>
      <c r="N213" s="47">
        <v>6217973</v>
      </c>
      <c r="O213" s="27"/>
      <c r="Q213" s="5">
        <v>0</v>
      </c>
      <c r="S213" s="5">
        <v>0</v>
      </c>
      <c r="U213" s="47">
        <v>0</v>
      </c>
      <c r="V213" s="27"/>
      <c r="X213" s="47">
        <v>6217973</v>
      </c>
      <c r="Y213" s="27"/>
    </row>
    <row r="214" spans="1:25" ht="12.75" customHeight="1" x14ac:dyDescent="0.2">
      <c r="A214" s="26" t="s">
        <v>389</v>
      </c>
      <c r="B214" s="27"/>
      <c r="C214" s="28" t="s">
        <v>390</v>
      </c>
      <c r="D214" s="29"/>
      <c r="E214" s="29"/>
      <c r="F214" s="27"/>
      <c r="G214" s="5">
        <v>244375</v>
      </c>
      <c r="I214" s="5">
        <v>138623312</v>
      </c>
      <c r="K214" s="47">
        <v>0</v>
      </c>
      <c r="L214" s="27"/>
      <c r="N214" s="47">
        <v>138378937</v>
      </c>
      <c r="O214" s="27"/>
      <c r="Q214" s="5">
        <v>0</v>
      </c>
      <c r="S214" s="5">
        <v>0</v>
      </c>
      <c r="U214" s="47">
        <v>0</v>
      </c>
      <c r="V214" s="27"/>
      <c r="X214" s="47">
        <v>138378937</v>
      </c>
      <c r="Y214" s="27"/>
    </row>
    <row r="215" spans="1:25" ht="12.75" customHeight="1" x14ac:dyDescent="0.2">
      <c r="A215" s="26" t="s">
        <v>391</v>
      </c>
      <c r="B215" s="27"/>
      <c r="C215" s="28" t="s">
        <v>392</v>
      </c>
      <c r="D215" s="29"/>
      <c r="E215" s="29"/>
      <c r="F215" s="27"/>
      <c r="G215" s="5">
        <v>194569197</v>
      </c>
      <c r="I215" s="5">
        <v>196566132</v>
      </c>
      <c r="K215" s="47">
        <v>0</v>
      </c>
      <c r="L215" s="27"/>
      <c r="N215" s="47">
        <v>1996935</v>
      </c>
      <c r="O215" s="27"/>
      <c r="Q215" s="5">
        <v>0</v>
      </c>
      <c r="S215" s="5">
        <v>0</v>
      </c>
      <c r="U215" s="47">
        <v>0</v>
      </c>
      <c r="V215" s="27"/>
      <c r="X215" s="47">
        <v>1996935</v>
      </c>
      <c r="Y215" s="27"/>
    </row>
    <row r="216" spans="1:25" ht="12.75" customHeight="1" x14ac:dyDescent="0.2">
      <c r="A216" s="26" t="s">
        <v>393</v>
      </c>
      <c r="B216" s="27"/>
      <c r="C216" s="28" t="s">
        <v>394</v>
      </c>
      <c r="D216" s="29"/>
      <c r="E216" s="29"/>
      <c r="F216" s="27"/>
      <c r="G216" s="5">
        <v>2005024</v>
      </c>
      <c r="I216" s="5">
        <v>1738506460</v>
      </c>
      <c r="K216" s="47">
        <v>0</v>
      </c>
      <c r="L216" s="27"/>
      <c r="N216" s="47">
        <v>1736501436</v>
      </c>
      <c r="O216" s="27"/>
      <c r="Q216" s="5">
        <v>0</v>
      </c>
      <c r="S216" s="5">
        <v>0</v>
      </c>
      <c r="U216" s="47">
        <v>0</v>
      </c>
      <c r="V216" s="27"/>
      <c r="X216" s="47">
        <v>1736501436</v>
      </c>
      <c r="Y216" s="27"/>
    </row>
    <row r="217" spans="1:25" ht="12.75" customHeight="1" x14ac:dyDescent="0.2">
      <c r="A217" s="26" t="s">
        <v>395</v>
      </c>
      <c r="B217" s="27"/>
      <c r="C217" s="28" t="s">
        <v>396</v>
      </c>
      <c r="D217" s="29"/>
      <c r="E217" s="29"/>
      <c r="F217" s="27"/>
      <c r="G217" s="5">
        <v>0</v>
      </c>
      <c r="I217" s="5">
        <v>100954966</v>
      </c>
      <c r="K217" s="47">
        <v>0</v>
      </c>
      <c r="L217" s="27"/>
      <c r="N217" s="47">
        <v>100954966</v>
      </c>
      <c r="O217" s="27"/>
      <c r="Q217" s="5">
        <v>0</v>
      </c>
      <c r="S217" s="5">
        <v>0</v>
      </c>
      <c r="U217" s="47">
        <v>0</v>
      </c>
      <c r="V217" s="27"/>
      <c r="X217" s="47">
        <v>100954966</v>
      </c>
      <c r="Y217" s="27"/>
    </row>
    <row r="218" spans="1:25" ht="12.75" customHeight="1" x14ac:dyDescent="0.2">
      <c r="A218" s="26" t="s">
        <v>397</v>
      </c>
      <c r="B218" s="27"/>
      <c r="C218" s="28" t="s">
        <v>398</v>
      </c>
      <c r="D218" s="29"/>
      <c r="E218" s="29"/>
      <c r="F218" s="27"/>
      <c r="G218" s="5">
        <v>0</v>
      </c>
      <c r="I218" s="5">
        <v>44126312</v>
      </c>
      <c r="K218" s="47">
        <v>0</v>
      </c>
      <c r="L218" s="27"/>
      <c r="N218" s="47">
        <v>44126312</v>
      </c>
      <c r="O218" s="27"/>
      <c r="Q218" s="5">
        <v>0</v>
      </c>
      <c r="S218" s="5">
        <v>0</v>
      </c>
      <c r="U218" s="47">
        <v>0</v>
      </c>
      <c r="V218" s="27"/>
      <c r="X218" s="47">
        <v>44126312</v>
      </c>
      <c r="Y218" s="27"/>
    </row>
    <row r="219" spans="1:25" ht="12.75" customHeight="1" x14ac:dyDescent="0.2">
      <c r="A219" s="26" t="s">
        <v>399</v>
      </c>
      <c r="B219" s="27"/>
      <c r="C219" s="28" t="s">
        <v>400</v>
      </c>
      <c r="D219" s="29"/>
      <c r="E219" s="29"/>
      <c r="F219" s="27"/>
      <c r="G219" s="5">
        <v>0</v>
      </c>
      <c r="I219" s="5">
        <v>11305632</v>
      </c>
      <c r="K219" s="47">
        <v>0</v>
      </c>
      <c r="L219" s="27"/>
      <c r="N219" s="47">
        <v>11305632</v>
      </c>
      <c r="O219" s="27"/>
      <c r="Q219" s="5">
        <v>0</v>
      </c>
      <c r="S219" s="5">
        <v>0</v>
      </c>
      <c r="U219" s="47">
        <v>0</v>
      </c>
      <c r="V219" s="27"/>
      <c r="X219" s="47">
        <v>11305632</v>
      </c>
      <c r="Y219" s="27"/>
    </row>
    <row r="220" spans="1:25" ht="12.75" customHeight="1" x14ac:dyDescent="0.2">
      <c r="A220" s="26" t="s">
        <v>401</v>
      </c>
      <c r="B220" s="27"/>
      <c r="C220" s="28" t="s">
        <v>402</v>
      </c>
      <c r="D220" s="29"/>
      <c r="E220" s="29"/>
      <c r="F220" s="27"/>
      <c r="G220" s="5">
        <v>0</v>
      </c>
      <c r="I220" s="5">
        <v>36630168</v>
      </c>
      <c r="K220" s="47">
        <v>0</v>
      </c>
      <c r="L220" s="27"/>
      <c r="N220" s="47">
        <v>36630168</v>
      </c>
      <c r="O220" s="27"/>
      <c r="Q220" s="5">
        <v>0</v>
      </c>
      <c r="S220" s="5">
        <v>0</v>
      </c>
      <c r="U220" s="47">
        <v>0</v>
      </c>
      <c r="V220" s="27"/>
      <c r="X220" s="47">
        <v>36630168</v>
      </c>
      <c r="Y220" s="27"/>
    </row>
    <row r="221" spans="1:25" ht="12.75" customHeight="1" x14ac:dyDescent="0.2">
      <c r="A221" s="26" t="s">
        <v>403</v>
      </c>
      <c r="B221" s="27"/>
      <c r="C221" s="28" t="s">
        <v>404</v>
      </c>
      <c r="D221" s="29"/>
      <c r="E221" s="29"/>
      <c r="F221" s="27"/>
      <c r="G221" s="5">
        <v>0</v>
      </c>
      <c r="I221" s="5">
        <v>1042076761</v>
      </c>
      <c r="K221" s="47">
        <v>0</v>
      </c>
      <c r="L221" s="27"/>
      <c r="N221" s="47">
        <v>1042076761</v>
      </c>
      <c r="O221" s="27"/>
      <c r="Q221" s="5">
        <v>0</v>
      </c>
      <c r="S221" s="5">
        <v>0</v>
      </c>
      <c r="U221" s="47">
        <v>0</v>
      </c>
      <c r="V221" s="27"/>
      <c r="X221" s="47">
        <v>1042076761</v>
      </c>
      <c r="Y221" s="27"/>
    </row>
    <row r="222" spans="1:25" ht="12.75" customHeight="1" x14ac:dyDescent="0.2">
      <c r="A222" s="30" t="s">
        <v>1296</v>
      </c>
      <c r="B222" s="31"/>
      <c r="C222" s="28" t="s">
        <v>1297</v>
      </c>
      <c r="D222" s="29"/>
      <c r="E222" s="29"/>
      <c r="F222" s="27"/>
      <c r="G222" s="5">
        <v>0</v>
      </c>
      <c r="I222" s="5">
        <v>100037048</v>
      </c>
      <c r="K222" s="47">
        <v>0</v>
      </c>
      <c r="L222" s="27"/>
      <c r="N222" s="47">
        <v>100037048</v>
      </c>
      <c r="O222" s="27"/>
      <c r="Q222" s="5">
        <v>0</v>
      </c>
      <c r="S222" s="5">
        <v>0</v>
      </c>
      <c r="U222" s="47">
        <v>0</v>
      </c>
      <c r="V222" s="27"/>
      <c r="X222" s="47">
        <v>100037048</v>
      </c>
      <c r="Y222" s="27"/>
    </row>
    <row r="223" spans="1:25" ht="12.75" customHeight="1" x14ac:dyDescent="0.2">
      <c r="A223" s="30" t="s">
        <v>1058</v>
      </c>
      <c r="B223" s="31"/>
      <c r="C223" s="28" t="s">
        <v>1057</v>
      </c>
      <c r="D223" s="29"/>
      <c r="E223" s="29"/>
      <c r="F223" s="27"/>
      <c r="G223" s="5">
        <v>0</v>
      </c>
      <c r="I223" s="5">
        <v>213172932</v>
      </c>
      <c r="K223" s="47">
        <v>0</v>
      </c>
      <c r="L223" s="27"/>
      <c r="N223" s="47">
        <v>213172932</v>
      </c>
      <c r="O223" s="27"/>
      <c r="Q223" s="5">
        <v>0</v>
      </c>
      <c r="S223" s="5">
        <v>0</v>
      </c>
      <c r="U223" s="47">
        <v>0</v>
      </c>
      <c r="V223" s="27"/>
      <c r="X223" s="47">
        <v>213172932</v>
      </c>
      <c r="Y223" s="27"/>
    </row>
    <row r="224" spans="1:25" ht="12.75" customHeight="1" x14ac:dyDescent="0.2">
      <c r="A224" s="26" t="s">
        <v>405</v>
      </c>
      <c r="B224" s="27"/>
      <c r="C224" s="28" t="s">
        <v>406</v>
      </c>
      <c r="D224" s="29"/>
      <c r="E224" s="29"/>
      <c r="F224" s="27"/>
      <c r="G224" s="5">
        <v>98148</v>
      </c>
      <c r="I224" s="5">
        <v>263991600</v>
      </c>
      <c r="K224" s="47">
        <v>0</v>
      </c>
      <c r="L224" s="27"/>
      <c r="N224" s="47">
        <v>263893452</v>
      </c>
      <c r="O224" s="27"/>
      <c r="Q224" s="5">
        <v>0</v>
      </c>
      <c r="S224" s="5">
        <v>0</v>
      </c>
      <c r="U224" s="47">
        <v>0</v>
      </c>
      <c r="V224" s="27"/>
      <c r="X224" s="47">
        <v>263893452</v>
      </c>
      <c r="Y224" s="27"/>
    </row>
    <row r="225" spans="1:25" ht="12.75" customHeight="1" x14ac:dyDescent="0.2">
      <c r="A225" s="26" t="s">
        <v>407</v>
      </c>
      <c r="B225" s="27"/>
      <c r="C225" s="28" t="s">
        <v>408</v>
      </c>
      <c r="D225" s="29"/>
      <c r="E225" s="29"/>
      <c r="F225" s="27"/>
      <c r="G225" s="5">
        <v>178492</v>
      </c>
      <c r="I225" s="5">
        <v>349874343</v>
      </c>
      <c r="K225" s="47">
        <v>0</v>
      </c>
      <c r="L225" s="27"/>
      <c r="N225" s="47">
        <v>349695851</v>
      </c>
      <c r="O225" s="27"/>
      <c r="Q225" s="5">
        <v>0</v>
      </c>
      <c r="S225" s="5">
        <v>0</v>
      </c>
      <c r="U225" s="47">
        <v>0</v>
      </c>
      <c r="V225" s="27"/>
      <c r="X225" s="47">
        <v>349695851</v>
      </c>
      <c r="Y225" s="27"/>
    </row>
    <row r="226" spans="1:25" ht="12.75" customHeight="1" x14ac:dyDescent="0.2">
      <c r="A226" s="26" t="s">
        <v>409</v>
      </c>
      <c r="B226" s="27"/>
      <c r="C226" s="28" t="s">
        <v>410</v>
      </c>
      <c r="D226" s="29"/>
      <c r="E226" s="29"/>
      <c r="F226" s="27"/>
      <c r="G226" s="5">
        <v>0</v>
      </c>
      <c r="I226" s="5">
        <v>11393521</v>
      </c>
      <c r="K226" s="47">
        <v>0</v>
      </c>
      <c r="L226" s="27"/>
      <c r="N226" s="47">
        <v>11393521</v>
      </c>
      <c r="O226" s="27"/>
      <c r="Q226" s="5">
        <v>0</v>
      </c>
      <c r="S226" s="5">
        <v>0</v>
      </c>
      <c r="U226" s="47">
        <v>0</v>
      </c>
      <c r="V226" s="27"/>
      <c r="X226" s="47">
        <v>11393521</v>
      </c>
      <c r="Y226" s="27"/>
    </row>
    <row r="227" spans="1:25" ht="12.75" customHeight="1" x14ac:dyDescent="0.2">
      <c r="A227" s="26" t="s">
        <v>411</v>
      </c>
      <c r="B227" s="27"/>
      <c r="C227" s="28" t="s">
        <v>412</v>
      </c>
      <c r="D227" s="29"/>
      <c r="E227" s="29"/>
      <c r="F227" s="27"/>
      <c r="G227" s="5">
        <v>0</v>
      </c>
      <c r="I227" s="5">
        <v>4212000</v>
      </c>
      <c r="K227" s="47">
        <v>0</v>
      </c>
      <c r="L227" s="27"/>
      <c r="N227" s="47">
        <v>4212000</v>
      </c>
      <c r="O227" s="27"/>
      <c r="Q227" s="5">
        <v>0</v>
      </c>
      <c r="S227" s="5">
        <v>0</v>
      </c>
      <c r="U227" s="47">
        <v>0</v>
      </c>
      <c r="V227" s="27"/>
      <c r="X227" s="47">
        <v>4212000</v>
      </c>
      <c r="Y227" s="27"/>
    </row>
    <row r="228" spans="1:25" ht="12.75" customHeight="1" x14ac:dyDescent="0.2">
      <c r="A228" s="26" t="s">
        <v>413</v>
      </c>
      <c r="B228" s="27"/>
      <c r="C228" s="28" t="s">
        <v>414</v>
      </c>
      <c r="D228" s="29"/>
      <c r="E228" s="29"/>
      <c r="F228" s="27"/>
      <c r="G228" s="5">
        <v>0</v>
      </c>
      <c r="I228" s="5">
        <v>433743882</v>
      </c>
      <c r="K228" s="47">
        <v>0</v>
      </c>
      <c r="L228" s="27"/>
      <c r="N228" s="47">
        <v>433743882</v>
      </c>
      <c r="O228" s="27"/>
      <c r="Q228" s="5">
        <v>0</v>
      </c>
      <c r="S228" s="5">
        <v>0</v>
      </c>
      <c r="U228" s="47">
        <v>0</v>
      </c>
      <c r="V228" s="27"/>
      <c r="X228" s="47">
        <v>433743882</v>
      </c>
      <c r="Y228" s="27"/>
    </row>
    <row r="229" spans="1:25" ht="12.75" customHeight="1" x14ac:dyDescent="0.2">
      <c r="A229" s="26" t="s">
        <v>415</v>
      </c>
      <c r="B229" s="27"/>
      <c r="C229" s="28" t="s">
        <v>416</v>
      </c>
      <c r="D229" s="29"/>
      <c r="E229" s="29"/>
      <c r="F229" s="27"/>
      <c r="G229" s="5">
        <v>0</v>
      </c>
      <c r="I229" s="5">
        <v>87255</v>
      </c>
      <c r="K229" s="47">
        <v>0</v>
      </c>
      <c r="L229" s="27"/>
      <c r="N229" s="47">
        <v>87255</v>
      </c>
      <c r="O229" s="27"/>
      <c r="Q229" s="5">
        <v>0</v>
      </c>
      <c r="S229" s="5">
        <v>0</v>
      </c>
      <c r="U229" s="47">
        <v>0</v>
      </c>
      <c r="V229" s="27"/>
      <c r="X229" s="47">
        <v>87255</v>
      </c>
      <c r="Y229" s="27"/>
    </row>
    <row r="230" spans="1:25" ht="12.75" customHeight="1" x14ac:dyDescent="0.2">
      <c r="A230" s="26" t="s">
        <v>417</v>
      </c>
      <c r="B230" s="27"/>
      <c r="C230" s="28" t="s">
        <v>418</v>
      </c>
      <c r="D230" s="29"/>
      <c r="E230" s="29"/>
      <c r="F230" s="27"/>
      <c r="G230" s="5">
        <v>0</v>
      </c>
      <c r="I230" s="5">
        <v>132682021</v>
      </c>
      <c r="K230" s="47">
        <v>0</v>
      </c>
      <c r="L230" s="27"/>
      <c r="N230" s="47">
        <v>132682021</v>
      </c>
      <c r="O230" s="27"/>
      <c r="Q230" s="5">
        <v>0</v>
      </c>
      <c r="S230" s="5">
        <v>0</v>
      </c>
      <c r="U230" s="47">
        <v>0</v>
      </c>
      <c r="V230" s="27"/>
      <c r="X230" s="47">
        <v>132682021</v>
      </c>
      <c r="Y230" s="27"/>
    </row>
    <row r="231" spans="1:25" ht="12.75" customHeight="1" x14ac:dyDescent="0.2">
      <c r="A231" s="26" t="s">
        <v>419</v>
      </c>
      <c r="B231" s="27"/>
      <c r="C231" s="28" t="s">
        <v>420</v>
      </c>
      <c r="D231" s="29"/>
      <c r="E231" s="29"/>
      <c r="F231" s="27"/>
      <c r="G231" s="5">
        <v>0</v>
      </c>
      <c r="I231" s="5">
        <v>97011771</v>
      </c>
      <c r="K231" s="47">
        <v>0</v>
      </c>
      <c r="L231" s="27"/>
      <c r="N231" s="47">
        <v>97011771</v>
      </c>
      <c r="O231" s="27"/>
      <c r="Q231" s="5">
        <v>0</v>
      </c>
      <c r="S231" s="5">
        <v>0</v>
      </c>
      <c r="U231" s="47">
        <v>0</v>
      </c>
      <c r="V231" s="27"/>
      <c r="X231" s="47">
        <v>97011771</v>
      </c>
      <c r="Y231" s="27"/>
    </row>
    <row r="232" spans="1:25" ht="12.75" customHeight="1" x14ac:dyDescent="0.2">
      <c r="A232" s="26" t="s">
        <v>421</v>
      </c>
      <c r="B232" s="27"/>
      <c r="C232" s="28" t="s">
        <v>422</v>
      </c>
      <c r="D232" s="29"/>
      <c r="E232" s="29"/>
      <c r="F232" s="27"/>
      <c r="G232" s="5">
        <v>0</v>
      </c>
      <c r="I232" s="5">
        <v>270159902</v>
      </c>
      <c r="K232" s="47">
        <v>0</v>
      </c>
      <c r="L232" s="27"/>
      <c r="N232" s="47">
        <v>270159902</v>
      </c>
      <c r="O232" s="27"/>
      <c r="Q232" s="5">
        <v>0</v>
      </c>
      <c r="S232" s="5">
        <v>0</v>
      </c>
      <c r="U232" s="47">
        <v>0</v>
      </c>
      <c r="V232" s="27"/>
      <c r="X232" s="47">
        <v>270159902</v>
      </c>
      <c r="Y232" s="27"/>
    </row>
    <row r="233" spans="1:25" ht="12.75" customHeight="1" x14ac:dyDescent="0.2">
      <c r="A233" s="26" t="s">
        <v>423</v>
      </c>
      <c r="B233" s="27"/>
      <c r="C233" s="28" t="s">
        <v>424</v>
      </c>
      <c r="D233" s="29"/>
      <c r="E233" s="29"/>
      <c r="F233" s="27"/>
      <c r="G233" s="5">
        <v>0</v>
      </c>
      <c r="I233" s="5">
        <v>153358104</v>
      </c>
      <c r="K233" s="47">
        <v>0</v>
      </c>
      <c r="L233" s="27"/>
      <c r="N233" s="47">
        <v>153358104</v>
      </c>
      <c r="O233" s="27"/>
      <c r="Q233" s="5">
        <v>0</v>
      </c>
      <c r="S233" s="5">
        <v>0</v>
      </c>
      <c r="U233" s="47">
        <v>0</v>
      </c>
      <c r="V233" s="27"/>
      <c r="X233" s="47">
        <v>153358104</v>
      </c>
      <c r="Y233" s="27"/>
    </row>
    <row r="234" spans="1:25" ht="12.75" customHeight="1" x14ac:dyDescent="0.2">
      <c r="A234" s="26" t="s">
        <v>425</v>
      </c>
      <c r="B234" s="27"/>
      <c r="C234" s="28" t="s">
        <v>426</v>
      </c>
      <c r="D234" s="29"/>
      <c r="E234" s="29"/>
      <c r="F234" s="27"/>
      <c r="G234" s="5">
        <v>0</v>
      </c>
      <c r="I234" s="5">
        <v>60627956</v>
      </c>
      <c r="K234" s="47">
        <v>0</v>
      </c>
      <c r="L234" s="27"/>
      <c r="N234" s="47">
        <v>60627956</v>
      </c>
      <c r="O234" s="27"/>
      <c r="Q234" s="5">
        <v>0</v>
      </c>
      <c r="S234" s="5">
        <v>0</v>
      </c>
      <c r="U234" s="47">
        <v>0</v>
      </c>
      <c r="V234" s="27"/>
      <c r="X234" s="47">
        <v>60627956</v>
      </c>
      <c r="Y234" s="27"/>
    </row>
    <row r="235" spans="1:25" ht="12.75" customHeight="1" x14ac:dyDescent="0.2">
      <c r="A235" s="26" t="s">
        <v>427</v>
      </c>
      <c r="B235" s="27"/>
      <c r="C235" s="28" t="s">
        <v>428</v>
      </c>
      <c r="D235" s="29"/>
      <c r="E235" s="29"/>
      <c r="F235" s="27"/>
      <c r="G235" s="5">
        <v>0</v>
      </c>
      <c r="I235" s="5">
        <v>66090284</v>
      </c>
      <c r="K235" s="47">
        <v>0</v>
      </c>
      <c r="L235" s="27"/>
      <c r="N235" s="47">
        <v>66090284</v>
      </c>
      <c r="O235" s="27"/>
      <c r="Q235" s="5">
        <v>0</v>
      </c>
      <c r="S235" s="5">
        <v>0</v>
      </c>
      <c r="U235" s="47">
        <v>0</v>
      </c>
      <c r="V235" s="27"/>
      <c r="X235" s="47">
        <v>66090284</v>
      </c>
      <c r="Y235" s="27"/>
    </row>
    <row r="236" spans="1:25" ht="12.75" customHeight="1" x14ac:dyDescent="0.2">
      <c r="A236" s="26" t="s">
        <v>429</v>
      </c>
      <c r="B236" s="27"/>
      <c r="C236" s="28" t="s">
        <v>430</v>
      </c>
      <c r="D236" s="29"/>
      <c r="E236" s="29"/>
      <c r="F236" s="27"/>
      <c r="G236" s="5">
        <v>0</v>
      </c>
      <c r="I236" s="5">
        <v>22969659</v>
      </c>
      <c r="K236" s="47">
        <v>0</v>
      </c>
      <c r="L236" s="27"/>
      <c r="N236" s="47">
        <v>22969659</v>
      </c>
      <c r="O236" s="27"/>
      <c r="Q236" s="5">
        <v>0</v>
      </c>
      <c r="S236" s="5">
        <v>0</v>
      </c>
      <c r="U236" s="47">
        <v>0</v>
      </c>
      <c r="V236" s="27"/>
      <c r="X236" s="47">
        <v>22969659</v>
      </c>
      <c r="Y236" s="27"/>
    </row>
    <row r="237" spans="1:25" ht="12.75" customHeight="1" x14ac:dyDescent="0.2">
      <c r="A237" s="26" t="s">
        <v>431</v>
      </c>
      <c r="B237" s="27"/>
      <c r="C237" s="28" t="s">
        <v>432</v>
      </c>
      <c r="D237" s="29"/>
      <c r="E237" s="29"/>
      <c r="F237" s="27"/>
      <c r="G237" s="5">
        <v>0</v>
      </c>
      <c r="I237" s="5">
        <v>40955188</v>
      </c>
      <c r="K237" s="47">
        <v>0</v>
      </c>
      <c r="L237" s="27"/>
      <c r="N237" s="47">
        <v>40955188</v>
      </c>
      <c r="O237" s="27"/>
      <c r="Q237" s="5">
        <v>0</v>
      </c>
      <c r="S237" s="5">
        <v>0</v>
      </c>
      <c r="U237" s="47">
        <v>0</v>
      </c>
      <c r="V237" s="27"/>
      <c r="X237" s="47">
        <v>40955188</v>
      </c>
      <c r="Y237" s="27"/>
    </row>
    <row r="238" spans="1:25" ht="12.75" customHeight="1" x14ac:dyDescent="0.2">
      <c r="A238" s="30" t="s">
        <v>1298</v>
      </c>
      <c r="B238" s="31"/>
      <c r="C238" s="28" t="s">
        <v>1299</v>
      </c>
      <c r="D238" s="29"/>
      <c r="E238" s="29"/>
      <c r="F238" s="27"/>
      <c r="G238" s="5">
        <v>0</v>
      </c>
      <c r="I238" s="5">
        <v>2330390</v>
      </c>
      <c r="K238" s="47">
        <v>0</v>
      </c>
      <c r="L238" s="27"/>
      <c r="N238" s="47">
        <v>2330390</v>
      </c>
      <c r="O238" s="27"/>
      <c r="Q238" s="5">
        <v>0</v>
      </c>
      <c r="S238" s="5">
        <v>0</v>
      </c>
      <c r="U238" s="47">
        <v>0</v>
      </c>
      <c r="V238" s="27"/>
      <c r="X238" s="47">
        <v>2330390</v>
      </c>
      <c r="Y238" s="27"/>
    </row>
    <row r="239" spans="1:25" ht="12.75" customHeight="1" x14ac:dyDescent="0.2">
      <c r="A239" s="26" t="s">
        <v>433</v>
      </c>
      <c r="B239" s="27"/>
      <c r="C239" s="28" t="s">
        <v>434</v>
      </c>
      <c r="D239" s="29"/>
      <c r="E239" s="29"/>
      <c r="F239" s="27"/>
      <c r="G239" s="5">
        <v>0</v>
      </c>
      <c r="I239" s="5">
        <v>76385232</v>
      </c>
      <c r="K239" s="47">
        <v>0</v>
      </c>
      <c r="L239" s="27"/>
      <c r="N239" s="47">
        <v>76385232</v>
      </c>
      <c r="O239" s="27"/>
      <c r="Q239" s="5">
        <v>0</v>
      </c>
      <c r="S239" s="5">
        <v>0</v>
      </c>
      <c r="U239" s="47">
        <v>0</v>
      </c>
      <c r="V239" s="27"/>
      <c r="X239" s="47">
        <v>76385232</v>
      </c>
      <c r="Y239" s="27"/>
    </row>
    <row r="240" spans="1:25" ht="12.75" customHeight="1" x14ac:dyDescent="0.2">
      <c r="A240" s="26" t="s">
        <v>435</v>
      </c>
      <c r="B240" s="27"/>
      <c r="C240" s="28" t="s">
        <v>436</v>
      </c>
      <c r="D240" s="29"/>
      <c r="E240" s="29"/>
      <c r="F240" s="27"/>
      <c r="G240" s="5">
        <v>0</v>
      </c>
      <c r="I240" s="5">
        <v>90692537</v>
      </c>
      <c r="K240" s="47">
        <v>0</v>
      </c>
      <c r="L240" s="27"/>
      <c r="N240" s="47">
        <v>90692537</v>
      </c>
      <c r="O240" s="27"/>
      <c r="Q240" s="5">
        <v>0</v>
      </c>
      <c r="S240" s="5">
        <v>0</v>
      </c>
      <c r="U240" s="47">
        <v>0</v>
      </c>
      <c r="V240" s="27"/>
      <c r="X240" s="47">
        <v>90692537</v>
      </c>
      <c r="Y240" s="27"/>
    </row>
    <row r="241" spans="1:25" ht="12.75" customHeight="1" x14ac:dyDescent="0.2">
      <c r="A241" s="26" t="s">
        <v>437</v>
      </c>
      <c r="B241" s="27"/>
      <c r="C241" s="28" t="s">
        <v>438</v>
      </c>
      <c r="D241" s="29"/>
      <c r="E241" s="29"/>
      <c r="F241" s="27"/>
      <c r="G241" s="5">
        <v>0</v>
      </c>
      <c r="I241" s="5">
        <v>59808672</v>
      </c>
      <c r="K241" s="47">
        <v>0</v>
      </c>
      <c r="L241" s="27"/>
      <c r="N241" s="47">
        <v>59808672</v>
      </c>
      <c r="O241" s="27"/>
      <c r="Q241" s="5">
        <v>0</v>
      </c>
      <c r="S241" s="5">
        <v>0</v>
      </c>
      <c r="U241" s="47">
        <v>0</v>
      </c>
      <c r="V241" s="27"/>
      <c r="X241" s="47">
        <v>59808672</v>
      </c>
      <c r="Y241" s="27"/>
    </row>
    <row r="242" spans="1:25" ht="12.75" customHeight="1" x14ac:dyDescent="0.2">
      <c r="A242" s="26" t="s">
        <v>439</v>
      </c>
      <c r="B242" s="27"/>
      <c r="C242" s="28" t="s">
        <v>440</v>
      </c>
      <c r="D242" s="29"/>
      <c r="E242" s="29"/>
      <c r="F242" s="27"/>
      <c r="G242" s="5">
        <v>0</v>
      </c>
      <c r="I242" s="5">
        <v>67714416</v>
      </c>
      <c r="K242" s="47">
        <v>0</v>
      </c>
      <c r="L242" s="27"/>
      <c r="N242" s="47">
        <v>67714416</v>
      </c>
      <c r="O242" s="27"/>
      <c r="Q242" s="5">
        <v>0</v>
      </c>
      <c r="S242" s="5">
        <v>0</v>
      </c>
      <c r="U242" s="47">
        <v>0</v>
      </c>
      <c r="V242" s="27"/>
      <c r="X242" s="47">
        <v>67714416</v>
      </c>
      <c r="Y242" s="27"/>
    </row>
    <row r="243" spans="1:25" ht="12.75" customHeight="1" x14ac:dyDescent="0.2">
      <c r="A243" s="26" t="s">
        <v>441</v>
      </c>
      <c r="B243" s="27"/>
      <c r="C243" s="28" t="s">
        <v>442</v>
      </c>
      <c r="D243" s="29"/>
      <c r="E243" s="29"/>
      <c r="F243" s="27"/>
      <c r="G243" s="5">
        <v>0</v>
      </c>
      <c r="I243" s="5">
        <v>70160540</v>
      </c>
      <c r="K243" s="47">
        <v>0</v>
      </c>
      <c r="L243" s="27"/>
      <c r="N243" s="47">
        <v>70160540</v>
      </c>
      <c r="O243" s="27"/>
      <c r="Q243" s="5">
        <v>0</v>
      </c>
      <c r="S243" s="5">
        <v>0</v>
      </c>
      <c r="U243" s="47">
        <v>0</v>
      </c>
      <c r="V243" s="27"/>
      <c r="X243" s="47">
        <v>70160540</v>
      </c>
      <c r="Y243" s="27"/>
    </row>
    <row r="244" spans="1:25" ht="12.75" customHeight="1" x14ac:dyDescent="0.2">
      <c r="A244" s="26" t="s">
        <v>443</v>
      </c>
      <c r="B244" s="27"/>
      <c r="C244" s="28" t="s">
        <v>444</v>
      </c>
      <c r="D244" s="29"/>
      <c r="E244" s="29"/>
      <c r="F244" s="27"/>
      <c r="G244" s="5">
        <v>0</v>
      </c>
      <c r="I244" s="5">
        <v>13038994897</v>
      </c>
      <c r="K244" s="47">
        <v>0</v>
      </c>
      <c r="L244" s="27"/>
      <c r="N244" s="47">
        <v>13038994897</v>
      </c>
      <c r="O244" s="27"/>
      <c r="Q244" s="5">
        <v>0</v>
      </c>
      <c r="S244" s="5">
        <v>0</v>
      </c>
      <c r="U244" s="47">
        <v>0</v>
      </c>
      <c r="V244" s="27"/>
      <c r="X244" s="47">
        <v>13038994897</v>
      </c>
      <c r="Y244" s="27"/>
    </row>
    <row r="245" spans="1:25" ht="12.75" customHeight="1" x14ac:dyDescent="0.2">
      <c r="A245" s="26" t="s">
        <v>445</v>
      </c>
      <c r="B245" s="27"/>
      <c r="C245" s="28" t="s">
        <v>446</v>
      </c>
      <c r="D245" s="29"/>
      <c r="E245" s="29"/>
      <c r="F245" s="27"/>
      <c r="G245" s="5">
        <v>0</v>
      </c>
      <c r="I245" s="5">
        <v>43478292</v>
      </c>
      <c r="K245" s="47">
        <v>0</v>
      </c>
      <c r="L245" s="27"/>
      <c r="N245" s="47">
        <v>43478292</v>
      </c>
      <c r="O245" s="27"/>
      <c r="Q245" s="5">
        <v>0</v>
      </c>
      <c r="S245" s="5">
        <v>0</v>
      </c>
      <c r="U245" s="47">
        <v>0</v>
      </c>
      <c r="V245" s="27"/>
      <c r="X245" s="47">
        <v>43478292</v>
      </c>
      <c r="Y245" s="27"/>
    </row>
    <row r="246" spans="1:25" ht="12.75" customHeight="1" x14ac:dyDescent="0.2">
      <c r="A246" s="26" t="s">
        <v>447</v>
      </c>
      <c r="B246" s="27"/>
      <c r="C246" s="28" t="s">
        <v>448</v>
      </c>
      <c r="D246" s="29"/>
      <c r="E246" s="29"/>
      <c r="F246" s="27"/>
      <c r="G246" s="5">
        <v>0</v>
      </c>
      <c r="I246" s="5">
        <v>1327153900</v>
      </c>
      <c r="K246" s="47">
        <v>0</v>
      </c>
      <c r="L246" s="27"/>
      <c r="N246" s="47">
        <v>1327153900</v>
      </c>
      <c r="O246" s="27"/>
      <c r="Q246" s="5">
        <v>0</v>
      </c>
      <c r="S246" s="5">
        <v>0</v>
      </c>
      <c r="U246" s="47">
        <v>0</v>
      </c>
      <c r="V246" s="27"/>
      <c r="X246" s="47">
        <v>1327153900</v>
      </c>
      <c r="Y246" s="27"/>
    </row>
    <row r="247" spans="1:25" ht="12.75" customHeight="1" x14ac:dyDescent="0.2">
      <c r="A247" s="26" t="s">
        <v>449</v>
      </c>
      <c r="B247" s="27"/>
      <c r="C247" s="28" t="s">
        <v>450</v>
      </c>
      <c r="D247" s="29"/>
      <c r="E247" s="29"/>
      <c r="F247" s="27"/>
      <c r="G247" s="5">
        <v>5097554</v>
      </c>
      <c r="I247" s="5">
        <v>630048311</v>
      </c>
      <c r="K247" s="47">
        <v>0</v>
      </c>
      <c r="L247" s="27"/>
      <c r="N247" s="47">
        <v>624950757</v>
      </c>
      <c r="O247" s="27"/>
      <c r="Q247" s="5">
        <v>0</v>
      </c>
      <c r="S247" s="5">
        <v>0</v>
      </c>
      <c r="U247" s="47">
        <v>0</v>
      </c>
      <c r="V247" s="27"/>
      <c r="X247" s="47">
        <v>624950757</v>
      </c>
      <c r="Y247" s="27"/>
    </row>
    <row r="248" spans="1:25" ht="12.75" customHeight="1" x14ac:dyDescent="0.2">
      <c r="A248" s="26" t="s">
        <v>451</v>
      </c>
      <c r="B248" s="27"/>
      <c r="C248" s="28" t="s">
        <v>452</v>
      </c>
      <c r="D248" s="29"/>
      <c r="E248" s="29"/>
      <c r="F248" s="27"/>
      <c r="G248" s="5">
        <v>0</v>
      </c>
      <c r="I248" s="5">
        <v>5716140</v>
      </c>
      <c r="K248" s="47">
        <v>0</v>
      </c>
      <c r="L248" s="27"/>
      <c r="N248" s="47">
        <v>5716140</v>
      </c>
      <c r="O248" s="27"/>
      <c r="Q248" s="5">
        <v>0</v>
      </c>
      <c r="S248" s="5">
        <v>0</v>
      </c>
      <c r="U248" s="47">
        <v>0</v>
      </c>
      <c r="V248" s="27"/>
      <c r="X248" s="47">
        <v>5716140</v>
      </c>
      <c r="Y248" s="27"/>
    </row>
    <row r="249" spans="1:25" ht="12.75" customHeight="1" x14ac:dyDescent="0.2">
      <c r="A249" s="26" t="s">
        <v>453</v>
      </c>
      <c r="B249" s="27"/>
      <c r="C249" s="28" t="s">
        <v>454</v>
      </c>
      <c r="D249" s="29"/>
      <c r="E249" s="29"/>
      <c r="F249" s="27"/>
      <c r="G249" s="5">
        <v>0</v>
      </c>
      <c r="I249" s="5">
        <v>286064496</v>
      </c>
      <c r="K249" s="47">
        <v>0</v>
      </c>
      <c r="L249" s="27"/>
      <c r="N249" s="47">
        <v>286064496</v>
      </c>
      <c r="O249" s="27"/>
      <c r="Q249" s="5">
        <v>0</v>
      </c>
      <c r="S249" s="5">
        <v>0</v>
      </c>
      <c r="U249" s="47">
        <v>0</v>
      </c>
      <c r="V249" s="27"/>
      <c r="X249" s="47">
        <v>286064496</v>
      </c>
      <c r="Y249" s="27"/>
    </row>
    <row r="250" spans="1:25" ht="12.75" customHeight="1" x14ac:dyDescent="0.2">
      <c r="A250" s="26" t="s">
        <v>455</v>
      </c>
      <c r="B250" s="27"/>
      <c r="C250" s="28" t="s">
        <v>456</v>
      </c>
      <c r="D250" s="29"/>
      <c r="E250" s="29"/>
      <c r="F250" s="27"/>
      <c r="G250" s="5">
        <v>0</v>
      </c>
      <c r="I250" s="5">
        <v>20064672</v>
      </c>
      <c r="K250" s="47">
        <v>0</v>
      </c>
      <c r="L250" s="27"/>
      <c r="N250" s="47">
        <v>20064672</v>
      </c>
      <c r="O250" s="27"/>
      <c r="Q250" s="5">
        <v>0</v>
      </c>
      <c r="S250" s="5">
        <v>0</v>
      </c>
      <c r="U250" s="47">
        <v>0</v>
      </c>
      <c r="V250" s="27"/>
      <c r="X250" s="47">
        <v>20064672</v>
      </c>
      <c r="Y250" s="27"/>
    </row>
    <row r="251" spans="1:25" ht="12.75" customHeight="1" x14ac:dyDescent="0.2">
      <c r="A251" s="26" t="s">
        <v>457</v>
      </c>
      <c r="B251" s="27"/>
      <c r="C251" s="28" t="s">
        <v>458</v>
      </c>
      <c r="D251" s="29"/>
      <c r="E251" s="29"/>
      <c r="F251" s="27"/>
      <c r="G251" s="5">
        <v>0</v>
      </c>
      <c r="I251" s="5">
        <v>7532539</v>
      </c>
      <c r="K251" s="47">
        <v>0</v>
      </c>
      <c r="L251" s="27"/>
      <c r="N251" s="47">
        <v>7532539</v>
      </c>
      <c r="O251" s="27"/>
      <c r="Q251" s="5">
        <v>0</v>
      </c>
      <c r="S251" s="5">
        <v>0</v>
      </c>
      <c r="U251" s="47">
        <v>0</v>
      </c>
      <c r="V251" s="27"/>
      <c r="X251" s="47">
        <v>7532539</v>
      </c>
      <c r="Y251" s="27"/>
    </row>
    <row r="252" spans="1:25" ht="12.75" customHeight="1" x14ac:dyDescent="0.2">
      <c r="A252" s="30" t="s">
        <v>1046</v>
      </c>
      <c r="B252" s="31"/>
      <c r="C252" s="28" t="s">
        <v>1045</v>
      </c>
      <c r="D252" s="29"/>
      <c r="E252" s="29"/>
      <c r="F252" s="27"/>
      <c r="G252" s="5">
        <v>0</v>
      </c>
      <c r="I252" s="5">
        <v>41042487</v>
      </c>
      <c r="K252" s="47">
        <v>0</v>
      </c>
      <c r="L252" s="27"/>
      <c r="N252" s="47">
        <v>41042487</v>
      </c>
      <c r="O252" s="27"/>
      <c r="Q252" s="5">
        <v>0</v>
      </c>
      <c r="S252" s="5">
        <v>0</v>
      </c>
      <c r="U252" s="47">
        <v>0</v>
      </c>
      <c r="V252" s="27"/>
      <c r="X252" s="47">
        <v>41042487</v>
      </c>
      <c r="Y252" s="27"/>
    </row>
    <row r="253" spans="1:25" ht="12.75" customHeight="1" x14ac:dyDescent="0.2">
      <c r="A253" s="26" t="s">
        <v>459</v>
      </c>
      <c r="B253" s="27"/>
      <c r="C253" s="28" t="s">
        <v>460</v>
      </c>
      <c r="D253" s="29"/>
      <c r="E253" s="29"/>
      <c r="F253" s="27"/>
      <c r="G253" s="5">
        <v>0</v>
      </c>
      <c r="I253" s="5">
        <v>24354670</v>
      </c>
      <c r="K253" s="47">
        <v>0</v>
      </c>
      <c r="L253" s="27"/>
      <c r="N253" s="47">
        <v>24354670</v>
      </c>
      <c r="O253" s="27"/>
      <c r="Q253" s="5">
        <v>0</v>
      </c>
      <c r="S253" s="5">
        <v>0</v>
      </c>
      <c r="U253" s="47">
        <v>0</v>
      </c>
      <c r="V253" s="27"/>
      <c r="X253" s="47">
        <v>24354670</v>
      </c>
      <c r="Y253" s="27"/>
    </row>
    <row r="254" spans="1:25" ht="12.75" customHeight="1" x14ac:dyDescent="0.2">
      <c r="A254" s="26" t="s">
        <v>461</v>
      </c>
      <c r="B254" s="27"/>
      <c r="C254" s="28" t="s">
        <v>462</v>
      </c>
      <c r="D254" s="29"/>
      <c r="E254" s="29"/>
      <c r="F254" s="27"/>
      <c r="G254" s="5">
        <v>0</v>
      </c>
      <c r="I254" s="5">
        <v>22737746</v>
      </c>
      <c r="K254" s="47">
        <v>0</v>
      </c>
      <c r="L254" s="27"/>
      <c r="N254" s="47">
        <v>22737746</v>
      </c>
      <c r="O254" s="27"/>
      <c r="Q254" s="5">
        <v>0</v>
      </c>
      <c r="S254" s="5">
        <v>0</v>
      </c>
      <c r="U254" s="47">
        <v>0</v>
      </c>
      <c r="V254" s="27"/>
      <c r="X254" s="47">
        <v>22737746</v>
      </c>
      <c r="Y254" s="27"/>
    </row>
    <row r="255" spans="1:25" ht="12.75" customHeight="1" x14ac:dyDescent="0.2">
      <c r="A255" s="26" t="s">
        <v>463</v>
      </c>
      <c r="B255" s="27"/>
      <c r="C255" s="28" t="s">
        <v>464</v>
      </c>
      <c r="D255" s="29"/>
      <c r="E255" s="29"/>
      <c r="F255" s="27"/>
      <c r="G255" s="5">
        <v>0</v>
      </c>
      <c r="I255" s="5">
        <v>19195093</v>
      </c>
      <c r="K255" s="47">
        <v>0</v>
      </c>
      <c r="L255" s="27"/>
      <c r="N255" s="47">
        <v>19195093</v>
      </c>
      <c r="O255" s="27"/>
      <c r="Q255" s="5">
        <v>0</v>
      </c>
      <c r="S255" s="5">
        <v>0</v>
      </c>
      <c r="U255" s="47">
        <v>0</v>
      </c>
      <c r="V255" s="27"/>
      <c r="X255" s="47">
        <v>19195093</v>
      </c>
      <c r="Y255" s="27"/>
    </row>
    <row r="256" spans="1:25" ht="12.75" customHeight="1" x14ac:dyDescent="0.2">
      <c r="A256" s="26" t="s">
        <v>465</v>
      </c>
      <c r="B256" s="27"/>
      <c r="C256" s="28" t="s">
        <v>466</v>
      </c>
      <c r="D256" s="29"/>
      <c r="E256" s="29"/>
      <c r="F256" s="27"/>
      <c r="G256" s="5">
        <v>0</v>
      </c>
      <c r="I256" s="5">
        <v>125097114</v>
      </c>
      <c r="K256" s="47">
        <v>0</v>
      </c>
      <c r="L256" s="27"/>
      <c r="N256" s="47">
        <v>125097114</v>
      </c>
      <c r="O256" s="27"/>
      <c r="Q256" s="5">
        <v>0</v>
      </c>
      <c r="S256" s="5">
        <v>0</v>
      </c>
      <c r="U256" s="47">
        <v>0</v>
      </c>
      <c r="V256" s="27"/>
      <c r="X256" s="47">
        <v>125097114</v>
      </c>
      <c r="Y256" s="27"/>
    </row>
    <row r="257" spans="1:25" ht="12.75" customHeight="1" x14ac:dyDescent="0.2">
      <c r="A257" s="26" t="s">
        <v>467</v>
      </c>
      <c r="B257" s="27"/>
      <c r="C257" s="28" t="s">
        <v>468</v>
      </c>
      <c r="D257" s="29"/>
      <c r="E257" s="29"/>
      <c r="F257" s="27"/>
      <c r="G257" s="5">
        <v>0</v>
      </c>
      <c r="I257" s="5">
        <v>23667558</v>
      </c>
      <c r="K257" s="47">
        <v>0</v>
      </c>
      <c r="L257" s="27"/>
      <c r="N257" s="47">
        <v>23667558</v>
      </c>
      <c r="O257" s="27"/>
      <c r="Q257" s="5">
        <v>0</v>
      </c>
      <c r="S257" s="5">
        <v>0</v>
      </c>
      <c r="U257" s="47">
        <v>0</v>
      </c>
      <c r="V257" s="27"/>
      <c r="X257" s="47">
        <v>23667558</v>
      </c>
      <c r="Y257" s="27"/>
    </row>
    <row r="258" spans="1:25" ht="12.75" customHeight="1" x14ac:dyDescent="0.2">
      <c r="A258" s="26" t="s">
        <v>469</v>
      </c>
      <c r="B258" s="27"/>
      <c r="C258" s="28" t="s">
        <v>470</v>
      </c>
      <c r="D258" s="29"/>
      <c r="E258" s="29"/>
      <c r="F258" s="27"/>
      <c r="G258" s="5">
        <v>0</v>
      </c>
      <c r="I258" s="5">
        <v>35607680</v>
      </c>
      <c r="K258" s="47">
        <v>0</v>
      </c>
      <c r="L258" s="27"/>
      <c r="N258" s="47">
        <v>35607680</v>
      </c>
      <c r="O258" s="27"/>
      <c r="Q258" s="5">
        <v>0</v>
      </c>
      <c r="S258" s="5">
        <v>0</v>
      </c>
      <c r="U258" s="47">
        <v>0</v>
      </c>
      <c r="V258" s="27"/>
      <c r="X258" s="47">
        <v>35607680</v>
      </c>
      <c r="Y258" s="27"/>
    </row>
    <row r="259" spans="1:25" ht="12.75" customHeight="1" x14ac:dyDescent="0.2">
      <c r="A259" s="26" t="s">
        <v>471</v>
      </c>
      <c r="B259" s="27"/>
      <c r="C259" s="28" t="s">
        <v>472</v>
      </c>
      <c r="D259" s="29"/>
      <c r="E259" s="29"/>
      <c r="F259" s="27"/>
      <c r="G259" s="5">
        <v>0</v>
      </c>
      <c r="I259" s="5">
        <v>25992250</v>
      </c>
      <c r="K259" s="47">
        <v>0</v>
      </c>
      <c r="L259" s="27"/>
      <c r="N259" s="47">
        <v>25992250</v>
      </c>
      <c r="O259" s="27"/>
      <c r="Q259" s="5">
        <v>0</v>
      </c>
      <c r="S259" s="5">
        <v>0</v>
      </c>
      <c r="U259" s="47">
        <v>0</v>
      </c>
      <c r="V259" s="27"/>
      <c r="X259" s="47">
        <v>25992250</v>
      </c>
      <c r="Y259" s="27"/>
    </row>
    <row r="260" spans="1:25" ht="12.75" customHeight="1" x14ac:dyDescent="0.2">
      <c r="A260" s="26" t="s">
        <v>473</v>
      </c>
      <c r="B260" s="27"/>
      <c r="C260" s="28" t="s">
        <v>474</v>
      </c>
      <c r="D260" s="29"/>
      <c r="E260" s="29"/>
      <c r="F260" s="27"/>
      <c r="G260" s="5">
        <v>555506</v>
      </c>
      <c r="I260" s="5">
        <v>5608354</v>
      </c>
      <c r="K260" s="47">
        <v>0</v>
      </c>
      <c r="L260" s="27"/>
      <c r="N260" s="47">
        <v>5052848</v>
      </c>
      <c r="O260" s="27"/>
      <c r="Q260" s="5">
        <v>0</v>
      </c>
      <c r="S260" s="5">
        <v>0</v>
      </c>
      <c r="U260" s="47">
        <v>0</v>
      </c>
      <c r="V260" s="27"/>
      <c r="X260" s="47">
        <v>5052848</v>
      </c>
      <c r="Y260" s="27"/>
    </row>
    <row r="261" spans="1:25" ht="12.75" customHeight="1" x14ac:dyDescent="0.2">
      <c r="A261" s="26" t="s">
        <v>475</v>
      </c>
      <c r="B261" s="27"/>
      <c r="C261" s="28" t="s">
        <v>476</v>
      </c>
      <c r="D261" s="29"/>
      <c r="E261" s="29"/>
      <c r="F261" s="27"/>
      <c r="G261" s="5">
        <v>9750004</v>
      </c>
      <c r="I261" s="5">
        <v>125096481</v>
      </c>
      <c r="K261" s="47">
        <v>0</v>
      </c>
      <c r="L261" s="27"/>
      <c r="N261" s="47">
        <v>115346477</v>
      </c>
      <c r="O261" s="27"/>
      <c r="Q261" s="5">
        <v>0</v>
      </c>
      <c r="S261" s="5">
        <v>0</v>
      </c>
      <c r="U261" s="47">
        <v>0</v>
      </c>
      <c r="V261" s="27"/>
      <c r="X261" s="47">
        <v>115346477</v>
      </c>
      <c r="Y261" s="27"/>
    </row>
    <row r="262" spans="1:25" ht="12.75" customHeight="1" x14ac:dyDescent="0.2">
      <c r="A262" s="26" t="s">
        <v>477</v>
      </c>
      <c r="B262" s="27"/>
      <c r="C262" s="28" t="s">
        <v>478</v>
      </c>
      <c r="D262" s="29"/>
      <c r="E262" s="29"/>
      <c r="F262" s="27"/>
      <c r="G262" s="5">
        <v>0</v>
      </c>
      <c r="I262" s="5">
        <v>170854168</v>
      </c>
      <c r="K262" s="47">
        <v>0</v>
      </c>
      <c r="L262" s="27"/>
      <c r="N262" s="47">
        <v>170854168</v>
      </c>
      <c r="O262" s="27"/>
      <c r="Q262" s="5">
        <v>0</v>
      </c>
      <c r="S262" s="5">
        <v>0</v>
      </c>
      <c r="U262" s="47">
        <v>0</v>
      </c>
      <c r="V262" s="27"/>
      <c r="X262" s="47">
        <v>170854168</v>
      </c>
      <c r="Y262" s="27"/>
    </row>
    <row r="263" spans="1:25" ht="12.75" customHeight="1" x14ac:dyDescent="0.2">
      <c r="A263" s="26" t="s">
        <v>479</v>
      </c>
      <c r="B263" s="27"/>
      <c r="C263" s="28" t="s">
        <v>480</v>
      </c>
      <c r="D263" s="29"/>
      <c r="E263" s="29"/>
      <c r="F263" s="27"/>
      <c r="G263" s="5">
        <v>0</v>
      </c>
      <c r="I263" s="5">
        <v>2964190</v>
      </c>
      <c r="K263" s="47">
        <v>0</v>
      </c>
      <c r="L263" s="27"/>
      <c r="N263" s="47">
        <v>2964190</v>
      </c>
      <c r="O263" s="27"/>
      <c r="Q263" s="5">
        <v>0</v>
      </c>
      <c r="S263" s="5">
        <v>0</v>
      </c>
      <c r="U263" s="47">
        <v>0</v>
      </c>
      <c r="V263" s="27"/>
      <c r="X263" s="47">
        <v>2964190</v>
      </c>
      <c r="Y263" s="27"/>
    </row>
    <row r="264" spans="1:25" ht="12.75" customHeight="1" x14ac:dyDescent="0.2">
      <c r="A264" s="26" t="s">
        <v>481</v>
      </c>
      <c r="B264" s="27"/>
      <c r="C264" s="28" t="s">
        <v>482</v>
      </c>
      <c r="D264" s="29"/>
      <c r="E264" s="29"/>
      <c r="F264" s="27"/>
      <c r="G264" s="5">
        <v>1739403</v>
      </c>
      <c r="I264" s="5">
        <v>9219676</v>
      </c>
      <c r="K264" s="47">
        <v>0</v>
      </c>
      <c r="L264" s="27"/>
      <c r="N264" s="47">
        <v>7480273</v>
      </c>
      <c r="O264" s="27"/>
      <c r="Q264" s="5">
        <v>0</v>
      </c>
      <c r="S264" s="5">
        <v>0</v>
      </c>
      <c r="U264" s="47">
        <v>0</v>
      </c>
      <c r="V264" s="27"/>
      <c r="X264" s="47">
        <v>7480273</v>
      </c>
      <c r="Y264" s="27"/>
    </row>
    <row r="265" spans="1:25" ht="12.75" customHeight="1" x14ac:dyDescent="0.2">
      <c r="A265" s="26" t="s">
        <v>483</v>
      </c>
      <c r="B265" s="27"/>
      <c r="C265" s="28" t="s">
        <v>484</v>
      </c>
      <c r="D265" s="29"/>
      <c r="E265" s="29"/>
      <c r="F265" s="27"/>
      <c r="G265" s="5">
        <v>0</v>
      </c>
      <c r="I265" s="5">
        <v>9386078</v>
      </c>
      <c r="K265" s="47">
        <v>0</v>
      </c>
      <c r="L265" s="27"/>
      <c r="N265" s="47">
        <v>9386078</v>
      </c>
      <c r="O265" s="27"/>
      <c r="Q265" s="5">
        <v>0</v>
      </c>
      <c r="S265" s="5">
        <v>0</v>
      </c>
      <c r="U265" s="47">
        <v>0</v>
      </c>
      <c r="V265" s="27"/>
      <c r="X265" s="47">
        <v>9386078</v>
      </c>
      <c r="Y265" s="27"/>
    </row>
    <row r="266" spans="1:25" ht="12.75" customHeight="1" x14ac:dyDescent="0.2">
      <c r="A266" s="26" t="s">
        <v>485</v>
      </c>
      <c r="B266" s="27"/>
      <c r="C266" s="28" t="s">
        <v>486</v>
      </c>
      <c r="D266" s="29"/>
      <c r="E266" s="29"/>
      <c r="F266" s="27"/>
      <c r="G266" s="5">
        <v>0</v>
      </c>
      <c r="I266" s="5">
        <v>126196357</v>
      </c>
      <c r="K266" s="47">
        <v>0</v>
      </c>
      <c r="L266" s="27"/>
      <c r="N266" s="47">
        <v>126196357</v>
      </c>
      <c r="O266" s="27"/>
      <c r="Q266" s="5">
        <v>0</v>
      </c>
      <c r="S266" s="5">
        <v>0</v>
      </c>
      <c r="U266" s="47">
        <v>0</v>
      </c>
      <c r="V266" s="27"/>
      <c r="X266" s="47">
        <v>126196357</v>
      </c>
      <c r="Y266" s="27"/>
    </row>
    <row r="267" spans="1:25" ht="12.75" customHeight="1" x14ac:dyDescent="0.2">
      <c r="A267" s="26" t="s">
        <v>487</v>
      </c>
      <c r="B267" s="27"/>
      <c r="C267" s="28" t="s">
        <v>488</v>
      </c>
      <c r="D267" s="29"/>
      <c r="E267" s="29"/>
      <c r="F267" s="27"/>
      <c r="G267" s="5">
        <v>0</v>
      </c>
      <c r="I267" s="5">
        <v>8522230</v>
      </c>
      <c r="K267" s="47">
        <v>0</v>
      </c>
      <c r="L267" s="27"/>
      <c r="N267" s="47">
        <v>8522230</v>
      </c>
      <c r="O267" s="27"/>
      <c r="Q267" s="5">
        <v>0</v>
      </c>
      <c r="S267" s="5">
        <v>0</v>
      </c>
      <c r="U267" s="47">
        <v>0</v>
      </c>
      <c r="V267" s="27"/>
      <c r="X267" s="47">
        <v>8522230</v>
      </c>
      <c r="Y267" s="27"/>
    </row>
    <row r="268" spans="1:25" ht="12.75" customHeight="1" x14ac:dyDescent="0.2">
      <c r="A268" s="26" t="s">
        <v>489</v>
      </c>
      <c r="B268" s="27"/>
      <c r="C268" s="28" t="s">
        <v>490</v>
      </c>
      <c r="D268" s="29"/>
      <c r="E268" s="29"/>
      <c r="F268" s="27"/>
      <c r="G268" s="5">
        <v>0</v>
      </c>
      <c r="I268" s="5">
        <v>53688245</v>
      </c>
      <c r="K268" s="47">
        <v>0</v>
      </c>
      <c r="L268" s="27"/>
      <c r="N268" s="47">
        <v>53688245</v>
      </c>
      <c r="O268" s="27"/>
      <c r="Q268" s="5">
        <v>0</v>
      </c>
      <c r="S268" s="5">
        <v>0</v>
      </c>
      <c r="U268" s="47">
        <v>0</v>
      </c>
      <c r="V268" s="27"/>
      <c r="X268" s="47">
        <v>53688245</v>
      </c>
      <c r="Y268" s="27"/>
    </row>
    <row r="269" spans="1:25" ht="12.75" customHeight="1" x14ac:dyDescent="0.2">
      <c r="A269" s="26" t="s">
        <v>491</v>
      </c>
      <c r="B269" s="27"/>
      <c r="C269" s="28" t="s">
        <v>492</v>
      </c>
      <c r="D269" s="29"/>
      <c r="E269" s="29"/>
      <c r="F269" s="27"/>
      <c r="G269" s="5">
        <v>0</v>
      </c>
      <c r="I269" s="5">
        <v>7595225</v>
      </c>
      <c r="K269" s="47">
        <v>0</v>
      </c>
      <c r="L269" s="27"/>
      <c r="N269" s="47">
        <v>7595225</v>
      </c>
      <c r="O269" s="27"/>
      <c r="Q269" s="5">
        <v>0</v>
      </c>
      <c r="S269" s="5">
        <v>0</v>
      </c>
      <c r="U269" s="47">
        <v>0</v>
      </c>
      <c r="V269" s="27"/>
      <c r="X269" s="47">
        <v>7595225</v>
      </c>
      <c r="Y269" s="27"/>
    </row>
    <row r="270" spans="1:25" ht="12.75" customHeight="1" x14ac:dyDescent="0.2">
      <c r="A270" s="26" t="s">
        <v>493</v>
      </c>
      <c r="B270" s="27"/>
      <c r="C270" s="28" t="s">
        <v>494</v>
      </c>
      <c r="D270" s="29"/>
      <c r="E270" s="29"/>
      <c r="F270" s="27"/>
      <c r="G270" s="5">
        <v>0</v>
      </c>
      <c r="I270" s="5">
        <v>27698112</v>
      </c>
      <c r="K270" s="47">
        <v>0</v>
      </c>
      <c r="L270" s="27"/>
      <c r="N270" s="47">
        <v>27698112</v>
      </c>
      <c r="O270" s="27"/>
      <c r="Q270" s="5">
        <v>0</v>
      </c>
      <c r="S270" s="5">
        <v>0</v>
      </c>
      <c r="U270" s="47">
        <v>0</v>
      </c>
      <c r="V270" s="27"/>
      <c r="X270" s="47">
        <v>27698112</v>
      </c>
      <c r="Y270" s="27"/>
    </row>
    <row r="271" spans="1:25" ht="12.75" customHeight="1" x14ac:dyDescent="0.2">
      <c r="A271" s="26" t="s">
        <v>495</v>
      </c>
      <c r="B271" s="27"/>
      <c r="C271" s="28" t="s">
        <v>496</v>
      </c>
      <c r="D271" s="29"/>
      <c r="E271" s="29"/>
      <c r="F271" s="27"/>
      <c r="G271" s="5">
        <v>0</v>
      </c>
      <c r="I271" s="5">
        <v>56110692</v>
      </c>
      <c r="K271" s="47">
        <v>0</v>
      </c>
      <c r="L271" s="27"/>
      <c r="N271" s="47">
        <v>56110692</v>
      </c>
      <c r="O271" s="27"/>
      <c r="Q271" s="5">
        <v>0</v>
      </c>
      <c r="S271" s="5">
        <v>0</v>
      </c>
      <c r="U271" s="47">
        <v>0</v>
      </c>
      <c r="V271" s="27"/>
      <c r="X271" s="47">
        <v>56110692</v>
      </c>
      <c r="Y271" s="27"/>
    </row>
    <row r="272" spans="1:25" ht="12.75" customHeight="1" x14ac:dyDescent="0.2">
      <c r="A272" s="26" t="s">
        <v>497</v>
      </c>
      <c r="B272" s="27"/>
      <c r="C272" s="28" t="s">
        <v>498</v>
      </c>
      <c r="D272" s="29"/>
      <c r="E272" s="29"/>
      <c r="F272" s="27"/>
      <c r="G272" s="5">
        <v>0</v>
      </c>
      <c r="I272" s="5">
        <v>204608248</v>
      </c>
      <c r="K272" s="47">
        <v>0</v>
      </c>
      <c r="L272" s="27"/>
      <c r="N272" s="47">
        <v>204608248</v>
      </c>
      <c r="O272" s="27"/>
      <c r="Q272" s="5">
        <v>0</v>
      </c>
      <c r="S272" s="5">
        <v>0</v>
      </c>
      <c r="U272" s="47">
        <v>0</v>
      </c>
      <c r="V272" s="27"/>
      <c r="X272" s="47">
        <v>204608248</v>
      </c>
      <c r="Y272" s="27"/>
    </row>
    <row r="273" spans="1:25" ht="12.75" customHeight="1" x14ac:dyDescent="0.2">
      <c r="A273" s="26" t="s">
        <v>499</v>
      </c>
      <c r="B273" s="27"/>
      <c r="C273" s="28" t="s">
        <v>500</v>
      </c>
      <c r="D273" s="29"/>
      <c r="E273" s="29"/>
      <c r="F273" s="27"/>
      <c r="G273" s="5">
        <v>0</v>
      </c>
      <c r="I273" s="5">
        <v>22351429</v>
      </c>
      <c r="K273" s="47">
        <v>0</v>
      </c>
      <c r="L273" s="27"/>
      <c r="N273" s="47">
        <v>22351429</v>
      </c>
      <c r="O273" s="27"/>
      <c r="Q273" s="5">
        <v>0</v>
      </c>
      <c r="S273" s="5">
        <v>0</v>
      </c>
      <c r="U273" s="47">
        <v>0</v>
      </c>
      <c r="V273" s="27"/>
      <c r="X273" s="47">
        <v>22351429</v>
      </c>
      <c r="Y273" s="27"/>
    </row>
    <row r="274" spans="1:25" ht="12.75" customHeight="1" x14ac:dyDescent="0.2">
      <c r="A274" s="26" t="s">
        <v>501</v>
      </c>
      <c r="B274" s="27"/>
      <c r="C274" s="28" t="s">
        <v>502</v>
      </c>
      <c r="D274" s="29"/>
      <c r="E274" s="29"/>
      <c r="F274" s="27"/>
      <c r="G274" s="5">
        <v>0</v>
      </c>
      <c r="I274" s="5">
        <v>182759376</v>
      </c>
      <c r="K274" s="47">
        <v>0</v>
      </c>
      <c r="L274" s="27"/>
      <c r="N274" s="47">
        <v>182759376</v>
      </c>
      <c r="O274" s="27"/>
      <c r="Q274" s="5">
        <v>0</v>
      </c>
      <c r="S274" s="5">
        <v>0</v>
      </c>
      <c r="U274" s="47">
        <v>0</v>
      </c>
      <c r="V274" s="27"/>
      <c r="X274" s="47">
        <v>182759376</v>
      </c>
      <c r="Y274" s="27"/>
    </row>
    <row r="275" spans="1:25" ht="12.75" customHeight="1" x14ac:dyDescent="0.2">
      <c r="A275" s="26" t="s">
        <v>503</v>
      </c>
      <c r="B275" s="27"/>
      <c r="C275" s="28" t="s">
        <v>504</v>
      </c>
      <c r="D275" s="29"/>
      <c r="E275" s="29"/>
      <c r="F275" s="27"/>
      <c r="G275" s="5">
        <v>0</v>
      </c>
      <c r="I275" s="5">
        <v>73197180</v>
      </c>
      <c r="K275" s="47">
        <v>0</v>
      </c>
      <c r="L275" s="27"/>
      <c r="N275" s="47">
        <v>73197180</v>
      </c>
      <c r="O275" s="27"/>
      <c r="Q275" s="5">
        <v>0</v>
      </c>
      <c r="S275" s="5">
        <v>0</v>
      </c>
      <c r="U275" s="47">
        <v>0</v>
      </c>
      <c r="V275" s="27"/>
      <c r="X275" s="47">
        <v>73197180</v>
      </c>
      <c r="Y275" s="27"/>
    </row>
    <row r="276" spans="1:25" ht="12.75" customHeight="1" x14ac:dyDescent="0.2">
      <c r="A276" s="26" t="s">
        <v>505</v>
      </c>
      <c r="B276" s="27"/>
      <c r="C276" s="28" t="s">
        <v>506</v>
      </c>
      <c r="D276" s="29"/>
      <c r="E276" s="29"/>
      <c r="F276" s="27"/>
      <c r="G276" s="5">
        <v>0</v>
      </c>
      <c r="I276" s="5">
        <v>91112904</v>
      </c>
      <c r="K276" s="47">
        <v>0</v>
      </c>
      <c r="L276" s="27"/>
      <c r="N276" s="47">
        <v>91112904</v>
      </c>
      <c r="O276" s="27"/>
      <c r="Q276" s="5">
        <v>0</v>
      </c>
      <c r="S276" s="5">
        <v>0</v>
      </c>
      <c r="U276" s="47">
        <v>0</v>
      </c>
      <c r="V276" s="27"/>
      <c r="X276" s="47">
        <v>91112904</v>
      </c>
      <c r="Y276" s="27"/>
    </row>
    <row r="277" spans="1:25" ht="12.75" customHeight="1" x14ac:dyDescent="0.2">
      <c r="A277" s="26" t="s">
        <v>507</v>
      </c>
      <c r="B277" s="27"/>
      <c r="C277" s="28" t="s">
        <v>508</v>
      </c>
      <c r="D277" s="29"/>
      <c r="E277" s="29"/>
      <c r="F277" s="27"/>
      <c r="G277" s="5">
        <v>0</v>
      </c>
      <c r="I277" s="5">
        <v>148543977</v>
      </c>
      <c r="K277" s="47">
        <v>0</v>
      </c>
      <c r="L277" s="27"/>
      <c r="N277" s="47">
        <v>148543977</v>
      </c>
      <c r="O277" s="27"/>
      <c r="Q277" s="5">
        <v>0</v>
      </c>
      <c r="S277" s="5">
        <v>0</v>
      </c>
      <c r="U277" s="47">
        <v>0</v>
      </c>
      <c r="V277" s="27"/>
      <c r="X277" s="47">
        <v>148543977</v>
      </c>
      <c r="Y277" s="27"/>
    </row>
    <row r="278" spans="1:25" ht="12.75" customHeight="1" x14ac:dyDescent="0.2">
      <c r="A278" s="26" t="s">
        <v>509</v>
      </c>
      <c r="B278" s="27"/>
      <c r="C278" s="28" t="s">
        <v>510</v>
      </c>
      <c r="D278" s="29"/>
      <c r="E278" s="29"/>
      <c r="F278" s="27"/>
      <c r="G278" s="5">
        <v>0</v>
      </c>
      <c r="I278" s="5">
        <v>13717200</v>
      </c>
      <c r="K278" s="47">
        <v>0</v>
      </c>
      <c r="L278" s="27"/>
      <c r="N278" s="47">
        <v>13717200</v>
      </c>
      <c r="O278" s="27"/>
      <c r="Q278" s="5">
        <v>0</v>
      </c>
      <c r="S278" s="5">
        <v>0</v>
      </c>
      <c r="U278" s="47">
        <v>0</v>
      </c>
      <c r="V278" s="27"/>
      <c r="X278" s="47">
        <v>13717200</v>
      </c>
      <c r="Y278" s="27"/>
    </row>
    <row r="279" spans="1:25" ht="12.75" customHeight="1" x14ac:dyDescent="0.2">
      <c r="A279" s="26" t="s">
        <v>511</v>
      </c>
      <c r="B279" s="27"/>
      <c r="C279" s="28" t="s">
        <v>512</v>
      </c>
      <c r="D279" s="29"/>
      <c r="E279" s="29"/>
      <c r="F279" s="27"/>
      <c r="G279" s="5">
        <v>0</v>
      </c>
      <c r="I279" s="5">
        <v>108474193</v>
      </c>
      <c r="K279" s="47">
        <v>0</v>
      </c>
      <c r="L279" s="27"/>
      <c r="N279" s="47">
        <v>108474193</v>
      </c>
      <c r="O279" s="27"/>
      <c r="Q279" s="5">
        <v>0</v>
      </c>
      <c r="S279" s="5">
        <v>0</v>
      </c>
      <c r="U279" s="47">
        <v>0</v>
      </c>
      <c r="V279" s="27"/>
      <c r="X279" s="47">
        <v>108474193</v>
      </c>
      <c r="Y279" s="27"/>
    </row>
    <row r="280" spans="1:25" ht="12.75" customHeight="1" x14ac:dyDescent="0.2">
      <c r="A280" s="26" t="s">
        <v>513</v>
      </c>
      <c r="B280" s="27"/>
      <c r="C280" s="28" t="s">
        <v>514</v>
      </c>
      <c r="D280" s="29"/>
      <c r="E280" s="29"/>
      <c r="F280" s="27"/>
      <c r="G280" s="5">
        <v>0</v>
      </c>
      <c r="I280" s="5">
        <v>95412626</v>
      </c>
      <c r="K280" s="47">
        <v>0</v>
      </c>
      <c r="L280" s="27"/>
      <c r="N280" s="47">
        <v>95412626</v>
      </c>
      <c r="O280" s="27"/>
      <c r="Q280" s="5">
        <v>0</v>
      </c>
      <c r="S280" s="5">
        <v>0</v>
      </c>
      <c r="U280" s="47">
        <v>0</v>
      </c>
      <c r="V280" s="27"/>
      <c r="X280" s="47">
        <v>95412626</v>
      </c>
      <c r="Y280" s="27"/>
    </row>
    <row r="281" spans="1:25" ht="12.75" customHeight="1" x14ac:dyDescent="0.2">
      <c r="A281" s="26" t="s">
        <v>515</v>
      </c>
      <c r="B281" s="27"/>
      <c r="C281" s="28" t="s">
        <v>516</v>
      </c>
      <c r="D281" s="29"/>
      <c r="E281" s="29"/>
      <c r="F281" s="27"/>
      <c r="G281" s="5">
        <v>0</v>
      </c>
      <c r="I281" s="5">
        <v>108474193</v>
      </c>
      <c r="K281" s="47">
        <v>0</v>
      </c>
      <c r="L281" s="27"/>
      <c r="N281" s="47">
        <v>108474193</v>
      </c>
      <c r="O281" s="27"/>
      <c r="Q281" s="5">
        <v>0</v>
      </c>
      <c r="S281" s="5">
        <v>0</v>
      </c>
      <c r="U281" s="47">
        <v>0</v>
      </c>
      <c r="V281" s="27"/>
      <c r="X281" s="47">
        <v>108474193</v>
      </c>
      <c r="Y281" s="27"/>
    </row>
    <row r="282" spans="1:25" ht="12.75" customHeight="1" x14ac:dyDescent="0.2">
      <c r="A282" s="26" t="s">
        <v>517</v>
      </c>
      <c r="B282" s="27"/>
      <c r="C282" s="28" t="s">
        <v>518</v>
      </c>
      <c r="D282" s="29"/>
      <c r="E282" s="29"/>
      <c r="F282" s="27"/>
      <c r="G282" s="5">
        <v>0</v>
      </c>
      <c r="I282" s="5">
        <v>219285112</v>
      </c>
      <c r="K282" s="47">
        <v>0</v>
      </c>
      <c r="L282" s="27"/>
      <c r="N282" s="47">
        <v>219285112</v>
      </c>
      <c r="O282" s="27"/>
      <c r="Q282" s="5">
        <v>0</v>
      </c>
      <c r="S282" s="5">
        <v>0</v>
      </c>
      <c r="U282" s="47">
        <v>0</v>
      </c>
      <c r="V282" s="27"/>
      <c r="X282" s="47">
        <v>219285112</v>
      </c>
      <c r="Y282" s="27"/>
    </row>
    <row r="283" spans="1:25" ht="12.75" customHeight="1" x14ac:dyDescent="0.2">
      <c r="A283" s="26" t="s">
        <v>519</v>
      </c>
      <c r="B283" s="27"/>
      <c r="C283" s="28" t="s">
        <v>520</v>
      </c>
      <c r="D283" s="29"/>
      <c r="E283" s="29"/>
      <c r="F283" s="27"/>
      <c r="G283" s="5">
        <v>0</v>
      </c>
      <c r="I283" s="5">
        <v>124952870</v>
      </c>
      <c r="K283" s="47">
        <v>0</v>
      </c>
      <c r="L283" s="27"/>
      <c r="N283" s="47">
        <v>124952870</v>
      </c>
      <c r="O283" s="27"/>
      <c r="Q283" s="5">
        <v>0</v>
      </c>
      <c r="S283" s="5">
        <v>0</v>
      </c>
      <c r="U283" s="47">
        <v>0</v>
      </c>
      <c r="V283" s="27"/>
      <c r="X283" s="47">
        <v>124952870</v>
      </c>
      <c r="Y283" s="27"/>
    </row>
    <row r="284" spans="1:25" ht="12.75" customHeight="1" x14ac:dyDescent="0.2">
      <c r="A284" s="26" t="s">
        <v>521</v>
      </c>
      <c r="B284" s="27"/>
      <c r="C284" s="28" t="s">
        <v>522</v>
      </c>
      <c r="D284" s="29"/>
      <c r="E284" s="29"/>
      <c r="F284" s="27"/>
      <c r="G284" s="5">
        <v>0</v>
      </c>
      <c r="I284" s="5">
        <v>792544608</v>
      </c>
      <c r="K284" s="47">
        <v>0</v>
      </c>
      <c r="L284" s="27"/>
      <c r="N284" s="47">
        <v>792544608</v>
      </c>
      <c r="O284" s="27"/>
      <c r="Q284" s="5">
        <v>0</v>
      </c>
      <c r="S284" s="5">
        <v>0</v>
      </c>
      <c r="U284" s="47">
        <v>0</v>
      </c>
      <c r="V284" s="27"/>
      <c r="X284" s="47">
        <v>792544608</v>
      </c>
      <c r="Y284" s="27"/>
    </row>
    <row r="285" spans="1:25" ht="12.75" customHeight="1" x14ac:dyDescent="0.2">
      <c r="A285" s="30" t="s">
        <v>1300</v>
      </c>
      <c r="B285" s="31"/>
      <c r="C285" s="28" t="s">
        <v>1301</v>
      </c>
      <c r="D285" s="29"/>
      <c r="E285" s="29"/>
      <c r="F285" s="27"/>
      <c r="G285" s="5">
        <v>0</v>
      </c>
      <c r="I285" s="5">
        <v>55991263</v>
      </c>
      <c r="K285" s="47">
        <v>0</v>
      </c>
      <c r="L285" s="27"/>
      <c r="N285" s="47">
        <v>55991263</v>
      </c>
      <c r="O285" s="27"/>
      <c r="Q285" s="5">
        <v>0</v>
      </c>
      <c r="S285" s="5">
        <v>0</v>
      </c>
      <c r="U285" s="47">
        <v>0</v>
      </c>
      <c r="V285" s="27"/>
      <c r="X285" s="47">
        <v>55991263</v>
      </c>
      <c r="Y285" s="27"/>
    </row>
    <row r="286" spans="1:25" ht="12.75" customHeight="1" x14ac:dyDescent="0.2">
      <c r="A286" s="26" t="s">
        <v>523</v>
      </c>
      <c r="B286" s="27"/>
      <c r="C286" s="28" t="s">
        <v>524</v>
      </c>
      <c r="D286" s="29"/>
      <c r="E286" s="29"/>
      <c r="F286" s="27"/>
      <c r="G286" s="5">
        <v>0</v>
      </c>
      <c r="I286" s="5">
        <v>7314829</v>
      </c>
      <c r="K286" s="47">
        <v>0</v>
      </c>
      <c r="L286" s="27"/>
      <c r="N286" s="47">
        <v>7314829</v>
      </c>
      <c r="O286" s="27"/>
      <c r="Q286" s="5">
        <v>0</v>
      </c>
      <c r="S286" s="5">
        <v>0</v>
      </c>
      <c r="U286" s="47">
        <v>0</v>
      </c>
      <c r="V286" s="27"/>
      <c r="X286" s="47">
        <v>7314829</v>
      </c>
      <c r="Y286" s="27"/>
    </row>
    <row r="287" spans="1:25" ht="12.75" customHeight="1" x14ac:dyDescent="0.2">
      <c r="A287" s="26" t="s">
        <v>525</v>
      </c>
      <c r="B287" s="27"/>
      <c r="C287" s="28" t="s">
        <v>526</v>
      </c>
      <c r="D287" s="29"/>
      <c r="E287" s="29"/>
      <c r="F287" s="27"/>
      <c r="G287" s="5">
        <v>0</v>
      </c>
      <c r="I287" s="5">
        <v>125953775</v>
      </c>
      <c r="K287" s="47">
        <v>0</v>
      </c>
      <c r="L287" s="27"/>
      <c r="N287" s="47">
        <v>125953775</v>
      </c>
      <c r="O287" s="27"/>
      <c r="Q287" s="5">
        <v>0</v>
      </c>
      <c r="S287" s="5">
        <v>0</v>
      </c>
      <c r="U287" s="47">
        <v>0</v>
      </c>
      <c r="V287" s="27"/>
      <c r="X287" s="47">
        <v>125953775</v>
      </c>
      <c r="Y287" s="27"/>
    </row>
    <row r="288" spans="1:25" ht="12.75" customHeight="1" x14ac:dyDescent="0.2">
      <c r="A288" s="26" t="s">
        <v>527</v>
      </c>
      <c r="B288" s="27"/>
      <c r="C288" s="28" t="s">
        <v>528</v>
      </c>
      <c r="D288" s="29"/>
      <c r="E288" s="29"/>
      <c r="F288" s="27"/>
      <c r="G288" s="5">
        <v>0</v>
      </c>
      <c r="I288" s="5">
        <v>22504320</v>
      </c>
      <c r="K288" s="47">
        <v>0</v>
      </c>
      <c r="L288" s="27"/>
      <c r="N288" s="47">
        <v>22504320</v>
      </c>
      <c r="O288" s="27"/>
      <c r="Q288" s="5">
        <v>0</v>
      </c>
      <c r="S288" s="5">
        <v>0</v>
      </c>
      <c r="U288" s="47">
        <v>0</v>
      </c>
      <c r="V288" s="27"/>
      <c r="X288" s="47">
        <v>22504320</v>
      </c>
      <c r="Y288" s="27"/>
    </row>
    <row r="289" spans="1:25" ht="12.75" customHeight="1" x14ac:dyDescent="0.2">
      <c r="A289" s="26" t="s">
        <v>529</v>
      </c>
      <c r="B289" s="27"/>
      <c r="C289" s="28" t="s">
        <v>530</v>
      </c>
      <c r="D289" s="29"/>
      <c r="E289" s="29"/>
      <c r="F289" s="27"/>
      <c r="G289" s="5">
        <v>0</v>
      </c>
      <c r="I289" s="5">
        <v>297982199</v>
      </c>
      <c r="K289" s="47">
        <v>0</v>
      </c>
      <c r="L289" s="27"/>
      <c r="N289" s="47">
        <v>297982199</v>
      </c>
      <c r="O289" s="27"/>
      <c r="Q289" s="5">
        <v>0</v>
      </c>
      <c r="S289" s="5">
        <v>0</v>
      </c>
      <c r="U289" s="47">
        <v>0</v>
      </c>
      <c r="V289" s="27"/>
      <c r="X289" s="47">
        <v>297982199</v>
      </c>
      <c r="Y289" s="27"/>
    </row>
    <row r="290" spans="1:25" ht="12.75" customHeight="1" x14ac:dyDescent="0.2">
      <c r="A290" s="26" t="s">
        <v>531</v>
      </c>
      <c r="B290" s="27"/>
      <c r="C290" s="28" t="s">
        <v>532</v>
      </c>
      <c r="D290" s="29"/>
      <c r="E290" s="29"/>
      <c r="F290" s="27"/>
      <c r="G290" s="5">
        <v>0</v>
      </c>
      <c r="I290" s="5">
        <v>45619264</v>
      </c>
      <c r="K290" s="47">
        <v>0</v>
      </c>
      <c r="L290" s="27"/>
      <c r="N290" s="47">
        <v>45619264</v>
      </c>
      <c r="O290" s="27"/>
      <c r="Q290" s="5">
        <v>0</v>
      </c>
      <c r="S290" s="5">
        <v>0</v>
      </c>
      <c r="U290" s="47">
        <v>0</v>
      </c>
      <c r="V290" s="27"/>
      <c r="X290" s="47">
        <v>45619264</v>
      </c>
      <c r="Y290" s="27"/>
    </row>
    <row r="291" spans="1:25" ht="12.75" customHeight="1" x14ac:dyDescent="0.2">
      <c r="A291" s="26" t="s">
        <v>533</v>
      </c>
      <c r="B291" s="27"/>
      <c r="C291" s="28" t="s">
        <v>534</v>
      </c>
      <c r="D291" s="29"/>
      <c r="E291" s="29"/>
      <c r="F291" s="27"/>
      <c r="G291" s="5">
        <v>0</v>
      </c>
      <c r="I291" s="5">
        <v>10082121</v>
      </c>
      <c r="K291" s="47">
        <v>0</v>
      </c>
      <c r="L291" s="27"/>
      <c r="N291" s="47">
        <v>10082121</v>
      </c>
      <c r="O291" s="27"/>
      <c r="Q291" s="5">
        <v>0</v>
      </c>
      <c r="S291" s="5">
        <v>0</v>
      </c>
      <c r="U291" s="47">
        <v>0</v>
      </c>
      <c r="V291" s="27"/>
      <c r="X291" s="47">
        <v>10082121</v>
      </c>
      <c r="Y291" s="27"/>
    </row>
    <row r="292" spans="1:25" ht="12.75" customHeight="1" x14ac:dyDescent="0.2">
      <c r="A292" s="26" t="s">
        <v>535</v>
      </c>
      <c r="B292" s="27"/>
      <c r="C292" s="28" t="s">
        <v>536</v>
      </c>
      <c r="D292" s="29"/>
      <c r="E292" s="29"/>
      <c r="F292" s="27"/>
      <c r="G292" s="5">
        <v>0</v>
      </c>
      <c r="I292" s="5">
        <v>112266937</v>
      </c>
      <c r="K292" s="47">
        <v>0</v>
      </c>
      <c r="L292" s="27"/>
      <c r="N292" s="47">
        <v>112266937</v>
      </c>
      <c r="O292" s="27"/>
      <c r="Q292" s="5">
        <v>0</v>
      </c>
      <c r="S292" s="5">
        <v>0</v>
      </c>
      <c r="U292" s="47">
        <v>0</v>
      </c>
      <c r="V292" s="27"/>
      <c r="X292" s="47">
        <v>112266937</v>
      </c>
      <c r="Y292" s="27"/>
    </row>
    <row r="293" spans="1:25" ht="12.75" customHeight="1" x14ac:dyDescent="0.2">
      <c r="A293" s="26" t="s">
        <v>537</v>
      </c>
      <c r="B293" s="27"/>
      <c r="C293" s="28" t="s">
        <v>538</v>
      </c>
      <c r="D293" s="29"/>
      <c r="E293" s="29"/>
      <c r="F293" s="27"/>
      <c r="G293" s="5">
        <v>0</v>
      </c>
      <c r="I293" s="5">
        <v>190222478</v>
      </c>
      <c r="K293" s="47">
        <v>0</v>
      </c>
      <c r="L293" s="27"/>
      <c r="N293" s="47">
        <v>190222478</v>
      </c>
      <c r="O293" s="27"/>
      <c r="Q293" s="5">
        <v>0</v>
      </c>
      <c r="S293" s="5">
        <v>0</v>
      </c>
      <c r="U293" s="47">
        <v>0</v>
      </c>
      <c r="V293" s="27"/>
      <c r="X293" s="47">
        <v>190222478</v>
      </c>
      <c r="Y293" s="27"/>
    </row>
    <row r="294" spans="1:25" ht="12.75" customHeight="1" x14ac:dyDescent="0.2">
      <c r="A294" s="26" t="s">
        <v>539</v>
      </c>
      <c r="B294" s="27"/>
      <c r="C294" s="28" t="s">
        <v>540</v>
      </c>
      <c r="D294" s="29"/>
      <c r="E294" s="29"/>
      <c r="F294" s="27"/>
      <c r="G294" s="5">
        <v>0</v>
      </c>
      <c r="I294" s="5">
        <v>54271818</v>
      </c>
      <c r="K294" s="47">
        <v>0</v>
      </c>
      <c r="L294" s="27"/>
      <c r="N294" s="47">
        <v>54271818</v>
      </c>
      <c r="O294" s="27"/>
      <c r="Q294" s="5">
        <v>0</v>
      </c>
      <c r="S294" s="5">
        <v>0</v>
      </c>
      <c r="U294" s="47">
        <v>0</v>
      </c>
      <c r="V294" s="27"/>
      <c r="X294" s="47">
        <v>54271818</v>
      </c>
      <c r="Y294" s="27"/>
    </row>
    <row r="295" spans="1:25" ht="12.75" customHeight="1" x14ac:dyDescent="0.2">
      <c r="A295" s="26" t="s">
        <v>541</v>
      </c>
      <c r="B295" s="27"/>
      <c r="C295" s="28" t="s">
        <v>542</v>
      </c>
      <c r="D295" s="29"/>
      <c r="E295" s="29"/>
      <c r="F295" s="27"/>
      <c r="G295" s="5">
        <v>0</v>
      </c>
      <c r="I295" s="5">
        <v>41961003</v>
      </c>
      <c r="K295" s="47">
        <v>0</v>
      </c>
      <c r="L295" s="27"/>
      <c r="N295" s="47">
        <v>41961003</v>
      </c>
      <c r="O295" s="27"/>
      <c r="Q295" s="5">
        <v>0</v>
      </c>
      <c r="S295" s="5">
        <v>0</v>
      </c>
      <c r="U295" s="47">
        <v>0</v>
      </c>
      <c r="V295" s="27"/>
      <c r="X295" s="47">
        <v>41961003</v>
      </c>
      <c r="Y295" s="27"/>
    </row>
    <row r="296" spans="1:25" ht="12.75" customHeight="1" x14ac:dyDescent="0.2">
      <c r="A296" s="26" t="s">
        <v>543</v>
      </c>
      <c r="B296" s="27"/>
      <c r="C296" s="28" t="s">
        <v>544</v>
      </c>
      <c r="D296" s="29"/>
      <c r="E296" s="29"/>
      <c r="F296" s="27"/>
      <c r="G296" s="5">
        <v>0</v>
      </c>
      <c r="I296" s="5">
        <v>125634922</v>
      </c>
      <c r="K296" s="47">
        <v>0</v>
      </c>
      <c r="L296" s="27"/>
      <c r="N296" s="47">
        <v>125634922</v>
      </c>
      <c r="O296" s="27"/>
      <c r="Q296" s="5">
        <v>0</v>
      </c>
      <c r="S296" s="5">
        <v>0</v>
      </c>
      <c r="U296" s="47">
        <v>0</v>
      </c>
      <c r="V296" s="27"/>
      <c r="X296" s="47">
        <v>125634922</v>
      </c>
      <c r="Y296" s="27"/>
    </row>
    <row r="297" spans="1:25" ht="12.75" customHeight="1" x14ac:dyDescent="0.2">
      <c r="A297" s="26" t="s">
        <v>545</v>
      </c>
      <c r="B297" s="27"/>
      <c r="C297" s="28" t="s">
        <v>546</v>
      </c>
      <c r="D297" s="29"/>
      <c r="E297" s="29"/>
      <c r="F297" s="27"/>
      <c r="G297" s="5">
        <v>0</v>
      </c>
      <c r="I297" s="5">
        <v>16949867</v>
      </c>
      <c r="K297" s="47">
        <v>0</v>
      </c>
      <c r="L297" s="27"/>
      <c r="N297" s="47">
        <v>16949867</v>
      </c>
      <c r="O297" s="27"/>
      <c r="Q297" s="5">
        <v>0</v>
      </c>
      <c r="S297" s="5">
        <v>0</v>
      </c>
      <c r="U297" s="47">
        <v>0</v>
      </c>
      <c r="V297" s="27"/>
      <c r="X297" s="47">
        <v>16949867</v>
      </c>
      <c r="Y297" s="27"/>
    </row>
    <row r="298" spans="1:25" ht="12.75" customHeight="1" x14ac:dyDescent="0.2">
      <c r="A298" s="26" t="s">
        <v>547</v>
      </c>
      <c r="B298" s="27"/>
      <c r="C298" s="28" t="s">
        <v>548</v>
      </c>
      <c r="D298" s="29"/>
      <c r="E298" s="29"/>
      <c r="F298" s="27"/>
      <c r="G298" s="5">
        <v>0</v>
      </c>
      <c r="I298" s="5">
        <v>18139826</v>
      </c>
      <c r="K298" s="47">
        <v>0</v>
      </c>
      <c r="L298" s="27"/>
      <c r="N298" s="47">
        <v>18139826</v>
      </c>
      <c r="O298" s="27"/>
      <c r="Q298" s="5">
        <v>0</v>
      </c>
      <c r="S298" s="5">
        <v>0</v>
      </c>
      <c r="U298" s="47">
        <v>0</v>
      </c>
      <c r="V298" s="27"/>
      <c r="X298" s="47">
        <v>18139826</v>
      </c>
      <c r="Y298" s="27"/>
    </row>
    <row r="299" spans="1:25" ht="12.75" customHeight="1" x14ac:dyDescent="0.2">
      <c r="A299" s="26" t="s">
        <v>549</v>
      </c>
      <c r="B299" s="27"/>
      <c r="C299" s="28" t="s">
        <v>550</v>
      </c>
      <c r="D299" s="29"/>
      <c r="E299" s="29"/>
      <c r="F299" s="27"/>
      <c r="G299" s="5">
        <v>0</v>
      </c>
      <c r="I299" s="5">
        <v>23162339</v>
      </c>
      <c r="K299" s="47">
        <v>0</v>
      </c>
      <c r="L299" s="27"/>
      <c r="N299" s="47">
        <v>23162339</v>
      </c>
      <c r="O299" s="27"/>
      <c r="Q299" s="5">
        <v>0</v>
      </c>
      <c r="S299" s="5">
        <v>0</v>
      </c>
      <c r="U299" s="47">
        <v>0</v>
      </c>
      <c r="V299" s="27"/>
      <c r="X299" s="47">
        <v>23162339</v>
      </c>
      <c r="Y299" s="27"/>
    </row>
    <row r="300" spans="1:25" ht="12.75" customHeight="1" x14ac:dyDescent="0.2">
      <c r="A300" s="26" t="s">
        <v>551</v>
      </c>
      <c r="B300" s="27"/>
      <c r="C300" s="28" t="s">
        <v>552</v>
      </c>
      <c r="D300" s="29"/>
      <c r="E300" s="29"/>
      <c r="F300" s="27"/>
      <c r="G300" s="5">
        <v>0</v>
      </c>
      <c r="I300" s="5">
        <v>21473430</v>
      </c>
      <c r="K300" s="47">
        <v>0</v>
      </c>
      <c r="L300" s="27"/>
      <c r="N300" s="47">
        <v>21473430</v>
      </c>
      <c r="O300" s="27"/>
      <c r="Q300" s="5">
        <v>0</v>
      </c>
      <c r="S300" s="5">
        <v>0</v>
      </c>
      <c r="U300" s="47">
        <v>0</v>
      </c>
      <c r="V300" s="27"/>
      <c r="X300" s="47">
        <v>21473430</v>
      </c>
      <c r="Y300" s="27"/>
    </row>
    <row r="301" spans="1:25" ht="12.75" customHeight="1" x14ac:dyDescent="0.2">
      <c r="A301" s="30" t="s">
        <v>1302</v>
      </c>
      <c r="B301" s="31"/>
      <c r="C301" s="28" t="s">
        <v>1303</v>
      </c>
      <c r="D301" s="29"/>
      <c r="E301" s="29"/>
      <c r="F301" s="27"/>
      <c r="G301" s="5">
        <v>0</v>
      </c>
      <c r="I301" s="5">
        <v>26316220</v>
      </c>
      <c r="K301" s="47">
        <v>0</v>
      </c>
      <c r="L301" s="27"/>
      <c r="N301" s="47">
        <v>26316220</v>
      </c>
      <c r="O301" s="27"/>
      <c r="Q301" s="5">
        <v>0</v>
      </c>
      <c r="S301" s="5">
        <v>0</v>
      </c>
      <c r="U301" s="47">
        <v>0</v>
      </c>
      <c r="V301" s="27"/>
      <c r="X301" s="47">
        <v>26316220</v>
      </c>
      <c r="Y301" s="27"/>
    </row>
    <row r="302" spans="1:25" ht="12.75" customHeight="1" x14ac:dyDescent="0.2">
      <c r="A302" s="30" t="s">
        <v>1304</v>
      </c>
      <c r="B302" s="31"/>
      <c r="C302" s="28" t="s">
        <v>1305</v>
      </c>
      <c r="D302" s="29"/>
      <c r="E302" s="29"/>
      <c r="F302" s="27"/>
      <c r="G302" s="5">
        <v>0</v>
      </c>
      <c r="I302" s="5">
        <v>26068329</v>
      </c>
      <c r="K302" s="47">
        <v>0</v>
      </c>
      <c r="L302" s="27"/>
      <c r="N302" s="47">
        <v>26068329</v>
      </c>
      <c r="O302" s="27"/>
      <c r="Q302" s="5">
        <v>0</v>
      </c>
      <c r="S302" s="5">
        <v>0</v>
      </c>
      <c r="U302" s="47">
        <v>0</v>
      </c>
      <c r="V302" s="27"/>
      <c r="X302" s="47">
        <v>26068329</v>
      </c>
      <c r="Y302" s="27"/>
    </row>
    <row r="303" spans="1:25" ht="12.75" customHeight="1" x14ac:dyDescent="0.2">
      <c r="A303" s="30" t="s">
        <v>1306</v>
      </c>
      <c r="B303" s="31"/>
      <c r="C303" s="28" t="s">
        <v>1307</v>
      </c>
      <c r="D303" s="29"/>
      <c r="E303" s="29"/>
      <c r="F303" s="27"/>
      <c r="G303" s="5">
        <v>0</v>
      </c>
      <c r="I303" s="5">
        <v>63373962</v>
      </c>
      <c r="K303" s="47">
        <v>0</v>
      </c>
      <c r="L303" s="27"/>
      <c r="N303" s="47">
        <v>63373962</v>
      </c>
      <c r="O303" s="27"/>
      <c r="Q303" s="5">
        <v>0</v>
      </c>
      <c r="S303" s="5">
        <v>0</v>
      </c>
      <c r="U303" s="47">
        <v>0</v>
      </c>
      <c r="V303" s="27"/>
      <c r="X303" s="47">
        <v>63373962</v>
      </c>
      <c r="Y303" s="27"/>
    </row>
    <row r="304" spans="1:25" ht="12.75" customHeight="1" x14ac:dyDescent="0.2">
      <c r="A304" s="30" t="s">
        <v>1308</v>
      </c>
      <c r="B304" s="31"/>
      <c r="C304" s="28" t="s">
        <v>1309</v>
      </c>
      <c r="D304" s="29"/>
      <c r="E304" s="29"/>
      <c r="F304" s="27"/>
      <c r="G304" s="5">
        <v>0</v>
      </c>
      <c r="I304" s="5">
        <v>26406972</v>
      </c>
      <c r="K304" s="47">
        <v>0</v>
      </c>
      <c r="L304" s="27"/>
      <c r="N304" s="47">
        <v>26406972</v>
      </c>
      <c r="O304" s="27"/>
      <c r="Q304" s="5">
        <v>0</v>
      </c>
      <c r="S304" s="5">
        <v>0</v>
      </c>
      <c r="U304" s="47">
        <v>0</v>
      </c>
      <c r="V304" s="27"/>
      <c r="X304" s="47">
        <v>26406972</v>
      </c>
      <c r="Y304" s="27"/>
    </row>
    <row r="305" spans="1:25" ht="12.75" customHeight="1" x14ac:dyDescent="0.2">
      <c r="A305" s="30" t="s">
        <v>1310</v>
      </c>
      <c r="B305" s="31"/>
      <c r="C305" s="28" t="s">
        <v>1311</v>
      </c>
      <c r="D305" s="29"/>
      <c r="E305" s="29"/>
      <c r="F305" s="27"/>
      <c r="G305" s="5">
        <v>0</v>
      </c>
      <c r="I305" s="5">
        <v>18500000</v>
      </c>
      <c r="K305" s="47">
        <v>0</v>
      </c>
      <c r="L305" s="27"/>
      <c r="N305" s="47">
        <v>18500000</v>
      </c>
      <c r="O305" s="27"/>
      <c r="Q305" s="5">
        <v>0</v>
      </c>
      <c r="S305" s="5">
        <v>0</v>
      </c>
      <c r="U305" s="47">
        <v>0</v>
      </c>
      <c r="V305" s="27"/>
      <c r="X305" s="47">
        <v>18500000</v>
      </c>
      <c r="Y305" s="27"/>
    </row>
    <row r="306" spans="1:25" ht="12.75" customHeight="1" x14ac:dyDescent="0.2">
      <c r="A306" s="30" t="s">
        <v>1312</v>
      </c>
      <c r="B306" s="31"/>
      <c r="C306" s="28" t="s">
        <v>1313</v>
      </c>
      <c r="D306" s="29"/>
      <c r="E306" s="29"/>
      <c r="F306" s="27"/>
      <c r="G306" s="5">
        <v>0</v>
      </c>
      <c r="I306" s="5">
        <v>22109730</v>
      </c>
      <c r="K306" s="47">
        <v>0</v>
      </c>
      <c r="L306" s="27"/>
      <c r="N306" s="47">
        <v>22109730</v>
      </c>
      <c r="O306" s="27"/>
      <c r="Q306" s="5">
        <v>0</v>
      </c>
      <c r="S306" s="5">
        <v>0</v>
      </c>
      <c r="U306" s="47">
        <v>0</v>
      </c>
      <c r="V306" s="27"/>
      <c r="X306" s="47">
        <v>22109730</v>
      </c>
      <c r="Y306" s="27"/>
    </row>
    <row r="307" spans="1:25" ht="12.75" customHeight="1" x14ac:dyDescent="0.2">
      <c r="A307" s="26" t="s">
        <v>553</v>
      </c>
      <c r="B307" s="27"/>
      <c r="C307" s="28" t="s">
        <v>554</v>
      </c>
      <c r="D307" s="29"/>
      <c r="E307" s="29"/>
      <c r="F307" s="27"/>
      <c r="G307" s="5">
        <v>0</v>
      </c>
      <c r="I307" s="5">
        <v>75807360</v>
      </c>
      <c r="K307" s="47">
        <v>0</v>
      </c>
      <c r="L307" s="27"/>
      <c r="N307" s="47">
        <v>75807360</v>
      </c>
      <c r="O307" s="27"/>
      <c r="Q307" s="5">
        <v>0</v>
      </c>
      <c r="S307" s="5">
        <v>0</v>
      </c>
      <c r="U307" s="47">
        <v>0</v>
      </c>
      <c r="V307" s="27"/>
      <c r="X307" s="47">
        <v>75807360</v>
      </c>
      <c r="Y307" s="27"/>
    </row>
    <row r="308" spans="1:25" ht="12.75" customHeight="1" x14ac:dyDescent="0.2">
      <c r="A308" s="26" t="s">
        <v>555</v>
      </c>
      <c r="B308" s="27"/>
      <c r="C308" s="28" t="s">
        <v>556</v>
      </c>
      <c r="D308" s="29"/>
      <c r="E308" s="29"/>
      <c r="F308" s="27"/>
      <c r="G308" s="5">
        <v>0</v>
      </c>
      <c r="I308" s="5">
        <v>137508306</v>
      </c>
      <c r="K308" s="47">
        <v>0</v>
      </c>
      <c r="L308" s="27"/>
      <c r="N308" s="47">
        <v>137508306</v>
      </c>
      <c r="O308" s="27"/>
      <c r="Q308" s="5">
        <v>0</v>
      </c>
      <c r="S308" s="5">
        <v>0</v>
      </c>
      <c r="U308" s="47">
        <v>0</v>
      </c>
      <c r="V308" s="27"/>
      <c r="X308" s="47">
        <v>137508306</v>
      </c>
      <c r="Y308" s="27"/>
    </row>
    <row r="309" spans="1:25" ht="12.75" customHeight="1" x14ac:dyDescent="0.2">
      <c r="A309" s="26" t="s">
        <v>557</v>
      </c>
      <c r="B309" s="27"/>
      <c r="C309" s="28" t="s">
        <v>558</v>
      </c>
      <c r="D309" s="29"/>
      <c r="E309" s="29"/>
      <c r="F309" s="27"/>
      <c r="G309" s="5">
        <v>0</v>
      </c>
      <c r="I309" s="5">
        <v>105173240</v>
      </c>
      <c r="K309" s="47">
        <v>0</v>
      </c>
      <c r="L309" s="27"/>
      <c r="N309" s="47">
        <v>105173240</v>
      </c>
      <c r="O309" s="27"/>
      <c r="Q309" s="5">
        <v>0</v>
      </c>
      <c r="S309" s="5">
        <v>0</v>
      </c>
      <c r="U309" s="47">
        <v>0</v>
      </c>
      <c r="V309" s="27"/>
      <c r="X309" s="47">
        <v>105173240</v>
      </c>
      <c r="Y309" s="27"/>
    </row>
    <row r="310" spans="1:25" ht="12.75" customHeight="1" x14ac:dyDescent="0.2">
      <c r="A310" s="26" t="s">
        <v>559</v>
      </c>
      <c r="B310" s="27"/>
      <c r="C310" s="28" t="s">
        <v>560</v>
      </c>
      <c r="D310" s="29"/>
      <c r="E310" s="29"/>
      <c r="F310" s="27"/>
      <c r="G310" s="5">
        <v>0</v>
      </c>
      <c r="I310" s="5">
        <v>150750000</v>
      </c>
      <c r="K310" s="47">
        <v>0</v>
      </c>
      <c r="L310" s="27"/>
      <c r="N310" s="47">
        <v>150750000</v>
      </c>
      <c r="O310" s="27"/>
      <c r="Q310" s="5">
        <v>0</v>
      </c>
      <c r="S310" s="5">
        <v>0</v>
      </c>
      <c r="U310" s="47">
        <v>0</v>
      </c>
      <c r="V310" s="27"/>
      <c r="X310" s="47">
        <v>150750000</v>
      </c>
      <c r="Y310" s="27"/>
    </row>
    <row r="311" spans="1:25" ht="12.75" customHeight="1" x14ac:dyDescent="0.2">
      <c r="A311" s="26" t="s">
        <v>561</v>
      </c>
      <c r="B311" s="27"/>
      <c r="C311" s="28" t="s">
        <v>562</v>
      </c>
      <c r="D311" s="29"/>
      <c r="E311" s="29"/>
      <c r="F311" s="27"/>
      <c r="G311" s="5">
        <v>0</v>
      </c>
      <c r="I311" s="5">
        <v>21682700</v>
      </c>
      <c r="K311" s="47">
        <v>0</v>
      </c>
      <c r="L311" s="27"/>
      <c r="N311" s="47">
        <v>21682700</v>
      </c>
      <c r="O311" s="27"/>
      <c r="Q311" s="5">
        <v>0</v>
      </c>
      <c r="S311" s="5">
        <v>0</v>
      </c>
      <c r="U311" s="47">
        <v>0</v>
      </c>
      <c r="V311" s="27"/>
      <c r="X311" s="47">
        <v>21682700</v>
      </c>
      <c r="Y311" s="27"/>
    </row>
    <row r="312" spans="1:25" ht="12.75" customHeight="1" x14ac:dyDescent="0.2">
      <c r="A312" s="26" t="s">
        <v>563</v>
      </c>
      <c r="B312" s="27"/>
      <c r="C312" s="28" t="s">
        <v>564</v>
      </c>
      <c r="D312" s="29"/>
      <c r="E312" s="29"/>
      <c r="F312" s="27"/>
      <c r="G312" s="5">
        <v>0</v>
      </c>
      <c r="I312" s="5">
        <v>286425000</v>
      </c>
      <c r="K312" s="47">
        <v>0</v>
      </c>
      <c r="L312" s="27"/>
      <c r="N312" s="47">
        <v>286425000</v>
      </c>
      <c r="O312" s="27"/>
      <c r="Q312" s="5">
        <v>0</v>
      </c>
      <c r="S312" s="5">
        <v>0</v>
      </c>
      <c r="U312" s="47">
        <v>0</v>
      </c>
      <c r="V312" s="27"/>
      <c r="X312" s="47">
        <v>286425000</v>
      </c>
      <c r="Y312" s="27"/>
    </row>
    <row r="313" spans="1:25" ht="12.75" customHeight="1" x14ac:dyDescent="0.2">
      <c r="A313" s="30" t="s">
        <v>1314</v>
      </c>
      <c r="B313" s="31"/>
      <c r="C313" s="28" t="s">
        <v>1315</v>
      </c>
      <c r="D313" s="29"/>
      <c r="E313" s="29"/>
      <c r="F313" s="27"/>
      <c r="G313" s="5">
        <v>0</v>
      </c>
      <c r="I313" s="5">
        <v>96153012</v>
      </c>
      <c r="K313" s="47">
        <v>0</v>
      </c>
      <c r="L313" s="27"/>
      <c r="N313" s="47">
        <v>96153012</v>
      </c>
      <c r="O313" s="27"/>
      <c r="Q313" s="5">
        <v>0</v>
      </c>
      <c r="S313" s="5">
        <v>0</v>
      </c>
      <c r="U313" s="47">
        <v>0</v>
      </c>
      <c r="V313" s="27"/>
      <c r="X313" s="47">
        <v>96153012</v>
      </c>
      <c r="Y313" s="27"/>
    </row>
    <row r="314" spans="1:25" ht="12.75" customHeight="1" x14ac:dyDescent="0.2">
      <c r="A314" s="26" t="s">
        <v>565</v>
      </c>
      <c r="B314" s="27"/>
      <c r="C314" s="28" t="s">
        <v>566</v>
      </c>
      <c r="D314" s="29"/>
      <c r="E314" s="29"/>
      <c r="F314" s="27"/>
      <c r="G314" s="5">
        <v>0</v>
      </c>
      <c r="I314" s="5">
        <v>23130738</v>
      </c>
      <c r="K314" s="47">
        <v>0</v>
      </c>
      <c r="L314" s="27"/>
      <c r="N314" s="47">
        <v>23130738</v>
      </c>
      <c r="O314" s="27"/>
      <c r="Q314" s="5">
        <v>0</v>
      </c>
      <c r="S314" s="5">
        <v>0</v>
      </c>
      <c r="U314" s="47">
        <v>0</v>
      </c>
      <c r="V314" s="27"/>
      <c r="X314" s="47">
        <v>23130738</v>
      </c>
      <c r="Y314" s="27"/>
    </row>
    <row r="315" spans="1:25" ht="12.75" customHeight="1" x14ac:dyDescent="0.2">
      <c r="A315" s="26" t="s">
        <v>567</v>
      </c>
      <c r="B315" s="27"/>
      <c r="C315" s="28" t="s">
        <v>568</v>
      </c>
      <c r="D315" s="29"/>
      <c r="E315" s="29"/>
      <c r="F315" s="27"/>
      <c r="G315" s="5">
        <v>0</v>
      </c>
      <c r="I315" s="5">
        <v>142226988</v>
      </c>
      <c r="K315" s="47">
        <v>0</v>
      </c>
      <c r="L315" s="27"/>
      <c r="N315" s="47">
        <v>142226988</v>
      </c>
      <c r="O315" s="27"/>
      <c r="Q315" s="5">
        <v>0</v>
      </c>
      <c r="S315" s="5">
        <v>0</v>
      </c>
      <c r="U315" s="47">
        <v>0</v>
      </c>
      <c r="V315" s="27"/>
      <c r="X315" s="47">
        <v>142226988</v>
      </c>
      <c r="Y315" s="27"/>
    </row>
    <row r="316" spans="1:25" ht="12.75" customHeight="1" x14ac:dyDescent="0.2">
      <c r="A316" s="26" t="s">
        <v>569</v>
      </c>
      <c r="B316" s="27"/>
      <c r="C316" s="28" t="s">
        <v>570</v>
      </c>
      <c r="D316" s="29"/>
      <c r="E316" s="29"/>
      <c r="F316" s="27"/>
      <c r="G316" s="5">
        <v>0</v>
      </c>
      <c r="I316" s="5">
        <v>66564951</v>
      </c>
      <c r="K316" s="47">
        <v>0</v>
      </c>
      <c r="L316" s="27"/>
      <c r="N316" s="47">
        <v>66564951</v>
      </c>
      <c r="O316" s="27"/>
      <c r="Q316" s="5">
        <v>0</v>
      </c>
      <c r="S316" s="5">
        <v>0</v>
      </c>
      <c r="U316" s="47">
        <v>0</v>
      </c>
      <c r="V316" s="27"/>
      <c r="X316" s="47">
        <v>66564951</v>
      </c>
      <c r="Y316" s="27"/>
    </row>
    <row r="317" spans="1:25" ht="12.75" customHeight="1" x14ac:dyDescent="0.2">
      <c r="A317" s="26" t="s">
        <v>571</v>
      </c>
      <c r="B317" s="27"/>
      <c r="C317" s="28" t="s">
        <v>572</v>
      </c>
      <c r="D317" s="29"/>
      <c r="E317" s="29"/>
      <c r="F317" s="27"/>
      <c r="G317" s="5">
        <v>0</v>
      </c>
      <c r="I317" s="5">
        <v>1490000000</v>
      </c>
      <c r="K317" s="47">
        <v>0</v>
      </c>
      <c r="L317" s="27"/>
      <c r="N317" s="47">
        <v>1490000000</v>
      </c>
      <c r="O317" s="27"/>
      <c r="Q317" s="5">
        <v>0</v>
      </c>
      <c r="S317" s="5">
        <v>0</v>
      </c>
      <c r="U317" s="47">
        <v>0</v>
      </c>
      <c r="V317" s="27"/>
      <c r="X317" s="47">
        <v>1490000000</v>
      </c>
      <c r="Y317" s="27"/>
    </row>
    <row r="318" spans="1:25" ht="12.75" customHeight="1" x14ac:dyDescent="0.2">
      <c r="A318" s="26" t="s">
        <v>573</v>
      </c>
      <c r="B318" s="27"/>
      <c r="C318" s="28" t="s">
        <v>574</v>
      </c>
      <c r="D318" s="29"/>
      <c r="E318" s="29"/>
      <c r="F318" s="27"/>
      <c r="G318" s="5">
        <v>0</v>
      </c>
      <c r="I318" s="5">
        <v>980000000</v>
      </c>
      <c r="K318" s="47">
        <v>0</v>
      </c>
      <c r="L318" s="27"/>
      <c r="N318" s="47">
        <v>980000000</v>
      </c>
      <c r="O318" s="27"/>
      <c r="Q318" s="5">
        <v>0</v>
      </c>
      <c r="S318" s="5">
        <v>0</v>
      </c>
      <c r="U318" s="47">
        <v>0</v>
      </c>
      <c r="V318" s="27"/>
      <c r="X318" s="47">
        <v>980000000</v>
      </c>
      <c r="Y318" s="27"/>
    </row>
    <row r="319" spans="1:25" ht="12.75" customHeight="1" x14ac:dyDescent="0.2">
      <c r="A319" s="26" t="s">
        <v>575</v>
      </c>
      <c r="B319" s="27"/>
      <c r="C319" s="28" t="s">
        <v>576</v>
      </c>
      <c r="D319" s="29"/>
      <c r="E319" s="29"/>
      <c r="F319" s="27"/>
      <c r="G319" s="5">
        <v>0</v>
      </c>
      <c r="I319" s="5">
        <v>315000000</v>
      </c>
      <c r="K319" s="47">
        <v>0</v>
      </c>
      <c r="L319" s="27"/>
      <c r="N319" s="47">
        <v>315000000</v>
      </c>
      <c r="O319" s="27"/>
      <c r="Q319" s="5">
        <v>0</v>
      </c>
      <c r="S319" s="5">
        <v>0</v>
      </c>
      <c r="U319" s="47">
        <v>0</v>
      </c>
      <c r="V319" s="27"/>
      <c r="X319" s="47">
        <v>315000000</v>
      </c>
      <c r="Y319" s="27"/>
    </row>
    <row r="320" spans="1:25" ht="12.75" customHeight="1" x14ac:dyDescent="0.2">
      <c r="A320" s="26" t="s">
        <v>577</v>
      </c>
      <c r="B320" s="27"/>
      <c r="C320" s="28" t="s">
        <v>578</v>
      </c>
      <c r="D320" s="29"/>
      <c r="E320" s="29"/>
      <c r="F320" s="27"/>
      <c r="G320" s="5">
        <v>0</v>
      </c>
      <c r="I320" s="5">
        <v>125000000</v>
      </c>
      <c r="K320" s="47">
        <v>0</v>
      </c>
      <c r="L320" s="27"/>
      <c r="N320" s="47">
        <v>125000000</v>
      </c>
      <c r="O320" s="27"/>
      <c r="Q320" s="5">
        <v>0</v>
      </c>
      <c r="S320" s="5">
        <v>0</v>
      </c>
      <c r="U320" s="47">
        <v>0</v>
      </c>
      <c r="V320" s="27"/>
      <c r="X320" s="47">
        <v>125000000</v>
      </c>
      <c r="Y320" s="27"/>
    </row>
    <row r="321" spans="1:25" ht="12.75" customHeight="1" x14ac:dyDescent="0.2">
      <c r="A321" s="26" t="s">
        <v>579</v>
      </c>
      <c r="B321" s="27"/>
      <c r="C321" s="28" t="s">
        <v>196</v>
      </c>
      <c r="D321" s="29"/>
      <c r="E321" s="29"/>
      <c r="F321" s="27"/>
      <c r="G321" s="5">
        <v>0</v>
      </c>
      <c r="I321" s="5">
        <v>85000000</v>
      </c>
      <c r="K321" s="47">
        <v>0</v>
      </c>
      <c r="L321" s="27"/>
      <c r="N321" s="47">
        <v>85000000</v>
      </c>
      <c r="O321" s="27"/>
      <c r="Q321" s="5">
        <v>0</v>
      </c>
      <c r="S321" s="5">
        <v>0</v>
      </c>
      <c r="U321" s="47">
        <v>0</v>
      </c>
      <c r="V321" s="27"/>
      <c r="X321" s="47">
        <v>85000000</v>
      </c>
      <c r="Y321" s="27"/>
    </row>
    <row r="322" spans="1:25" ht="12.75" customHeight="1" x14ac:dyDescent="0.2">
      <c r="A322" s="26" t="s">
        <v>580</v>
      </c>
      <c r="B322" s="27"/>
      <c r="C322" s="28" t="s">
        <v>581</v>
      </c>
      <c r="D322" s="29"/>
      <c r="E322" s="29"/>
      <c r="F322" s="27"/>
      <c r="G322" s="5">
        <v>34756389</v>
      </c>
      <c r="I322" s="5">
        <v>517220925</v>
      </c>
      <c r="K322" s="47">
        <v>0</v>
      </c>
      <c r="L322" s="27"/>
      <c r="N322" s="47">
        <v>482464536</v>
      </c>
      <c r="O322" s="27"/>
      <c r="Q322" s="5">
        <v>0</v>
      </c>
      <c r="S322" s="5">
        <v>0</v>
      </c>
      <c r="U322" s="47">
        <v>0</v>
      </c>
      <c r="V322" s="27"/>
      <c r="X322" s="47">
        <v>482464536</v>
      </c>
      <c r="Y322" s="27"/>
    </row>
    <row r="323" spans="1:25" ht="12.75" customHeight="1" x14ac:dyDescent="0.2">
      <c r="A323" s="26" t="s">
        <v>582</v>
      </c>
      <c r="B323" s="27"/>
      <c r="C323" s="28" t="s">
        <v>583</v>
      </c>
      <c r="D323" s="29"/>
      <c r="E323" s="29"/>
      <c r="F323" s="27"/>
      <c r="G323" s="5">
        <v>0</v>
      </c>
      <c r="I323" s="5">
        <v>602923912</v>
      </c>
      <c r="K323" s="47">
        <v>0</v>
      </c>
      <c r="L323" s="27"/>
      <c r="N323" s="47">
        <v>602923912</v>
      </c>
      <c r="O323" s="27"/>
      <c r="Q323" s="5">
        <v>0</v>
      </c>
      <c r="S323" s="5">
        <v>0</v>
      </c>
      <c r="U323" s="47">
        <v>0</v>
      </c>
      <c r="V323" s="27"/>
      <c r="X323" s="47">
        <v>602923912</v>
      </c>
      <c r="Y323" s="27"/>
    </row>
    <row r="324" spans="1:25" ht="12.75" customHeight="1" x14ac:dyDescent="0.2">
      <c r="A324" s="26" t="s">
        <v>584</v>
      </c>
      <c r="B324" s="27"/>
      <c r="C324" s="28" t="s">
        <v>585</v>
      </c>
      <c r="D324" s="29"/>
      <c r="E324" s="29"/>
      <c r="F324" s="27"/>
      <c r="G324" s="5">
        <v>0</v>
      </c>
      <c r="I324" s="5">
        <v>9723500</v>
      </c>
      <c r="K324" s="47">
        <v>0</v>
      </c>
      <c r="L324" s="27"/>
      <c r="N324" s="47">
        <v>9723500</v>
      </c>
      <c r="O324" s="27"/>
      <c r="Q324" s="5">
        <v>0</v>
      </c>
      <c r="S324" s="5">
        <v>0</v>
      </c>
      <c r="U324" s="47">
        <v>0</v>
      </c>
      <c r="V324" s="27"/>
      <c r="X324" s="47">
        <v>9723500</v>
      </c>
      <c r="Y324" s="27"/>
    </row>
    <row r="325" spans="1:25" ht="12.75" customHeight="1" x14ac:dyDescent="0.2">
      <c r="A325" s="26" t="s">
        <v>586</v>
      </c>
      <c r="B325" s="27"/>
      <c r="C325" s="28" t="s">
        <v>587</v>
      </c>
      <c r="D325" s="29"/>
      <c r="E325" s="29"/>
      <c r="F325" s="27"/>
      <c r="G325" s="5">
        <v>20418669</v>
      </c>
      <c r="I325" s="5">
        <v>7430232</v>
      </c>
      <c r="K325" s="47">
        <v>12988437</v>
      </c>
      <c r="L325" s="27"/>
      <c r="N325" s="47">
        <v>0</v>
      </c>
      <c r="O325" s="27"/>
      <c r="Q325" s="5">
        <v>0</v>
      </c>
      <c r="S325" s="5">
        <v>0</v>
      </c>
      <c r="U325" s="47">
        <v>12988437</v>
      </c>
      <c r="V325" s="27"/>
      <c r="X325" s="47">
        <v>0</v>
      </c>
      <c r="Y325" s="27"/>
    </row>
    <row r="326" spans="1:25" ht="12.75" customHeight="1" x14ac:dyDescent="0.2">
      <c r="A326" s="30" t="s">
        <v>978</v>
      </c>
      <c r="B326" s="31"/>
      <c r="C326" s="28" t="s">
        <v>977</v>
      </c>
      <c r="D326" s="29"/>
      <c r="E326" s="29"/>
      <c r="F326" s="27"/>
      <c r="G326" s="5">
        <v>0</v>
      </c>
      <c r="I326" s="5">
        <v>8996603</v>
      </c>
      <c r="K326" s="47">
        <v>0</v>
      </c>
      <c r="L326" s="27"/>
      <c r="N326" s="47">
        <v>8996603</v>
      </c>
      <c r="O326" s="27"/>
      <c r="Q326" s="5">
        <v>0</v>
      </c>
      <c r="S326" s="5">
        <v>0</v>
      </c>
      <c r="U326" s="47">
        <v>0</v>
      </c>
      <c r="V326" s="27"/>
      <c r="X326" s="47">
        <v>8996603</v>
      </c>
      <c r="Y326" s="27"/>
    </row>
    <row r="327" spans="1:25" ht="12.75" customHeight="1" x14ac:dyDescent="0.2">
      <c r="A327" s="26" t="s">
        <v>588</v>
      </c>
      <c r="B327" s="27"/>
      <c r="C327" s="28" t="s">
        <v>589</v>
      </c>
      <c r="D327" s="29"/>
      <c r="E327" s="29"/>
      <c r="F327" s="27"/>
      <c r="G327" s="5">
        <v>0</v>
      </c>
      <c r="I327" s="5">
        <v>289976249</v>
      </c>
      <c r="K327" s="47">
        <v>0</v>
      </c>
      <c r="L327" s="27"/>
      <c r="N327" s="47">
        <v>289976249</v>
      </c>
      <c r="O327" s="27"/>
      <c r="Q327" s="5">
        <v>0</v>
      </c>
      <c r="S327" s="5">
        <v>0</v>
      </c>
      <c r="U327" s="47">
        <v>0</v>
      </c>
      <c r="V327" s="27"/>
      <c r="X327" s="47">
        <v>289976249</v>
      </c>
      <c r="Y327" s="27"/>
    </row>
    <row r="328" spans="1:25" ht="12.75" customHeight="1" x14ac:dyDescent="0.2">
      <c r="A328" s="30" t="s">
        <v>1316</v>
      </c>
      <c r="B328" s="31"/>
      <c r="C328" s="28" t="s">
        <v>1317</v>
      </c>
      <c r="D328" s="29"/>
      <c r="E328" s="29"/>
      <c r="F328" s="27"/>
      <c r="G328" s="5">
        <v>0</v>
      </c>
      <c r="I328" s="5">
        <v>179147009</v>
      </c>
      <c r="K328" s="47">
        <v>0</v>
      </c>
      <c r="L328" s="27"/>
      <c r="N328" s="47">
        <v>179147009</v>
      </c>
      <c r="O328" s="27"/>
      <c r="Q328" s="5">
        <v>0</v>
      </c>
      <c r="S328" s="5">
        <v>0</v>
      </c>
      <c r="U328" s="47">
        <v>0</v>
      </c>
      <c r="V328" s="27"/>
      <c r="X328" s="47">
        <v>179147009</v>
      </c>
      <c r="Y328" s="27"/>
    </row>
    <row r="329" spans="1:25" ht="12.75" customHeight="1" x14ac:dyDescent="0.2">
      <c r="A329" s="26" t="s">
        <v>590</v>
      </c>
      <c r="B329" s="27"/>
      <c r="C329" s="28" t="s">
        <v>591</v>
      </c>
      <c r="D329" s="29"/>
      <c r="E329" s="29"/>
      <c r="F329" s="27"/>
      <c r="G329" s="5">
        <v>1864546</v>
      </c>
      <c r="I329" s="5">
        <v>25058216</v>
      </c>
      <c r="K329" s="47">
        <v>0</v>
      </c>
      <c r="L329" s="27"/>
      <c r="N329" s="47">
        <v>23193670</v>
      </c>
      <c r="O329" s="27"/>
      <c r="Q329" s="5">
        <v>0</v>
      </c>
      <c r="S329" s="5">
        <v>0</v>
      </c>
      <c r="U329" s="47">
        <v>0</v>
      </c>
      <c r="V329" s="27"/>
      <c r="X329" s="47">
        <v>23193670</v>
      </c>
      <c r="Y329" s="27"/>
    </row>
    <row r="330" spans="1:25" ht="12.75" customHeight="1" x14ac:dyDescent="0.2">
      <c r="A330" s="26" t="s">
        <v>592</v>
      </c>
      <c r="B330" s="27"/>
      <c r="C330" s="28" t="s">
        <v>593</v>
      </c>
      <c r="D330" s="29"/>
      <c r="E330" s="29"/>
      <c r="F330" s="27"/>
      <c r="G330" s="5">
        <v>4402500</v>
      </c>
      <c r="I330" s="5">
        <v>314589450</v>
      </c>
      <c r="K330" s="47">
        <v>0</v>
      </c>
      <c r="L330" s="27"/>
      <c r="N330" s="47">
        <v>310186950</v>
      </c>
      <c r="O330" s="27"/>
      <c r="Q330" s="5">
        <v>0</v>
      </c>
      <c r="S330" s="5">
        <v>0</v>
      </c>
      <c r="U330" s="47">
        <v>0</v>
      </c>
      <c r="V330" s="27"/>
      <c r="X330" s="47">
        <v>310186950</v>
      </c>
      <c r="Y330" s="27"/>
    </row>
    <row r="331" spans="1:25" ht="12.75" customHeight="1" x14ac:dyDescent="0.2">
      <c r="A331" s="26" t="s">
        <v>594</v>
      </c>
      <c r="B331" s="27"/>
      <c r="C331" s="28" t="s">
        <v>595</v>
      </c>
      <c r="D331" s="29"/>
      <c r="E331" s="29"/>
      <c r="F331" s="27"/>
      <c r="G331" s="5">
        <v>0</v>
      </c>
      <c r="I331" s="5">
        <v>81083575</v>
      </c>
      <c r="K331" s="47">
        <v>0</v>
      </c>
      <c r="L331" s="27"/>
      <c r="N331" s="47">
        <v>81083575</v>
      </c>
      <c r="O331" s="27"/>
      <c r="Q331" s="5">
        <v>0</v>
      </c>
      <c r="S331" s="5">
        <v>0</v>
      </c>
      <c r="U331" s="47">
        <v>0</v>
      </c>
      <c r="V331" s="27"/>
      <c r="X331" s="47">
        <v>81083575</v>
      </c>
      <c r="Y331" s="27"/>
    </row>
    <row r="332" spans="1:25" ht="12.75" customHeight="1" x14ac:dyDescent="0.2">
      <c r="A332" s="26" t="s">
        <v>596</v>
      </c>
      <c r="B332" s="27"/>
      <c r="C332" s="28" t="s">
        <v>597</v>
      </c>
      <c r="D332" s="29"/>
      <c r="E332" s="29"/>
      <c r="F332" s="27"/>
      <c r="G332" s="5">
        <v>11932764650</v>
      </c>
      <c r="I332" s="5">
        <v>0</v>
      </c>
      <c r="K332" s="47">
        <v>11932764650</v>
      </c>
      <c r="L332" s="27"/>
      <c r="N332" s="47">
        <v>0</v>
      </c>
      <c r="O332" s="27"/>
      <c r="Q332" s="5">
        <v>0</v>
      </c>
      <c r="S332" s="5">
        <v>0</v>
      </c>
      <c r="U332" s="47">
        <v>11932764650</v>
      </c>
      <c r="V332" s="27"/>
      <c r="X332" s="47">
        <v>0</v>
      </c>
      <c r="Y332" s="27"/>
    </row>
    <row r="333" spans="1:25" ht="12.75" customHeight="1" x14ac:dyDescent="0.2">
      <c r="A333" s="26" t="s">
        <v>598</v>
      </c>
      <c r="B333" s="27"/>
      <c r="C333" s="28" t="s">
        <v>599</v>
      </c>
      <c r="D333" s="29"/>
      <c r="E333" s="29"/>
      <c r="F333" s="27"/>
      <c r="G333" s="5">
        <v>24350004</v>
      </c>
      <c r="I333" s="5">
        <v>0</v>
      </c>
      <c r="K333" s="47">
        <v>24350004</v>
      </c>
      <c r="L333" s="27"/>
      <c r="N333" s="47">
        <v>0</v>
      </c>
      <c r="O333" s="27"/>
      <c r="Q333" s="5">
        <v>0</v>
      </c>
      <c r="S333" s="5">
        <v>0</v>
      </c>
      <c r="U333" s="47">
        <v>24350004</v>
      </c>
      <c r="V333" s="27"/>
      <c r="X333" s="47">
        <v>0</v>
      </c>
      <c r="Y333" s="27"/>
    </row>
    <row r="334" spans="1:25" ht="12.75" customHeight="1" x14ac:dyDescent="0.2">
      <c r="A334" s="26" t="s">
        <v>600</v>
      </c>
      <c r="B334" s="27"/>
      <c r="C334" s="28" t="s">
        <v>601</v>
      </c>
      <c r="D334" s="29"/>
      <c r="E334" s="29"/>
      <c r="F334" s="27"/>
      <c r="G334" s="5">
        <v>26115745</v>
      </c>
      <c r="I334" s="5">
        <v>0</v>
      </c>
      <c r="K334" s="47">
        <v>26115745</v>
      </c>
      <c r="L334" s="27"/>
      <c r="N334" s="47">
        <v>0</v>
      </c>
      <c r="O334" s="27"/>
      <c r="Q334" s="5">
        <v>0</v>
      </c>
      <c r="S334" s="5">
        <v>0</v>
      </c>
      <c r="U334" s="47">
        <v>26115745</v>
      </c>
      <c r="V334" s="27"/>
      <c r="X334" s="47">
        <v>0</v>
      </c>
      <c r="Y334" s="27"/>
    </row>
    <row r="335" spans="1:25" ht="12.75" customHeight="1" x14ac:dyDescent="0.2">
      <c r="A335" s="26" t="s">
        <v>602</v>
      </c>
      <c r="B335" s="27"/>
      <c r="C335" s="28" t="s">
        <v>603</v>
      </c>
      <c r="D335" s="29"/>
      <c r="E335" s="29"/>
      <c r="F335" s="27"/>
      <c r="G335" s="5">
        <v>6925390</v>
      </c>
      <c r="I335" s="5">
        <v>0</v>
      </c>
      <c r="K335" s="47">
        <v>6925390</v>
      </c>
      <c r="L335" s="27"/>
      <c r="N335" s="47">
        <v>0</v>
      </c>
      <c r="O335" s="27"/>
      <c r="Q335" s="5">
        <v>0</v>
      </c>
      <c r="S335" s="5">
        <v>0</v>
      </c>
      <c r="U335" s="47">
        <v>6925390</v>
      </c>
      <c r="V335" s="27"/>
      <c r="X335" s="47">
        <v>0</v>
      </c>
      <c r="Y335" s="27"/>
    </row>
    <row r="336" spans="1:25" ht="12.75" customHeight="1" x14ac:dyDescent="0.2">
      <c r="A336" s="26" t="s">
        <v>604</v>
      </c>
      <c r="B336" s="27"/>
      <c r="C336" s="28" t="s">
        <v>605</v>
      </c>
      <c r="D336" s="29"/>
      <c r="E336" s="29"/>
      <c r="F336" s="27"/>
      <c r="G336" s="5">
        <v>21334683</v>
      </c>
      <c r="I336" s="5">
        <v>0</v>
      </c>
      <c r="K336" s="47">
        <v>21334683</v>
      </c>
      <c r="L336" s="27"/>
      <c r="N336" s="47">
        <v>0</v>
      </c>
      <c r="O336" s="27"/>
      <c r="Q336" s="5">
        <v>0</v>
      </c>
      <c r="S336" s="5">
        <v>0</v>
      </c>
      <c r="U336" s="47">
        <v>21334683</v>
      </c>
      <c r="V336" s="27"/>
      <c r="X336" s="47">
        <v>0</v>
      </c>
      <c r="Y336" s="27"/>
    </row>
    <row r="337" spans="1:25" ht="12.75" customHeight="1" x14ac:dyDescent="0.2">
      <c r="A337" s="26" t="s">
        <v>606</v>
      </c>
      <c r="B337" s="27"/>
      <c r="C337" s="28" t="s">
        <v>607</v>
      </c>
      <c r="D337" s="29"/>
      <c r="E337" s="29"/>
      <c r="F337" s="27"/>
      <c r="G337" s="5">
        <v>80758834</v>
      </c>
      <c r="I337" s="5">
        <v>0</v>
      </c>
      <c r="K337" s="47">
        <v>80758834</v>
      </c>
      <c r="L337" s="27"/>
      <c r="N337" s="47">
        <v>0</v>
      </c>
      <c r="O337" s="27"/>
      <c r="Q337" s="5">
        <v>0</v>
      </c>
      <c r="S337" s="5">
        <v>0</v>
      </c>
      <c r="U337" s="47">
        <v>80758834</v>
      </c>
      <c r="V337" s="27"/>
      <c r="X337" s="47">
        <v>0</v>
      </c>
      <c r="Y337" s="27"/>
    </row>
    <row r="338" spans="1:25" ht="12.75" customHeight="1" x14ac:dyDescent="0.2">
      <c r="A338" s="26" t="s">
        <v>608</v>
      </c>
      <c r="B338" s="27"/>
      <c r="C338" s="28" t="s">
        <v>609</v>
      </c>
      <c r="D338" s="29"/>
      <c r="E338" s="29"/>
      <c r="F338" s="27"/>
      <c r="G338" s="5">
        <v>386717138</v>
      </c>
      <c r="I338" s="5">
        <v>0</v>
      </c>
      <c r="K338" s="47">
        <v>386717138</v>
      </c>
      <c r="L338" s="27"/>
      <c r="N338" s="47">
        <v>0</v>
      </c>
      <c r="O338" s="27"/>
      <c r="Q338" s="5">
        <v>0</v>
      </c>
      <c r="S338" s="5">
        <v>0</v>
      </c>
      <c r="U338" s="47">
        <v>386717138</v>
      </c>
      <c r="V338" s="27"/>
      <c r="X338" s="47">
        <v>0</v>
      </c>
      <c r="Y338" s="27"/>
    </row>
    <row r="339" spans="1:25" ht="12.75" customHeight="1" x14ac:dyDescent="0.2">
      <c r="A339" s="26" t="s">
        <v>610</v>
      </c>
      <c r="B339" s="27"/>
      <c r="C339" s="28" t="s">
        <v>611</v>
      </c>
      <c r="D339" s="29"/>
      <c r="E339" s="29"/>
      <c r="F339" s="27"/>
      <c r="G339" s="5">
        <v>418524</v>
      </c>
      <c r="I339" s="5">
        <v>0</v>
      </c>
      <c r="K339" s="47">
        <v>418524</v>
      </c>
      <c r="L339" s="27"/>
      <c r="N339" s="47">
        <v>0</v>
      </c>
      <c r="O339" s="27"/>
      <c r="Q339" s="5">
        <v>0</v>
      </c>
      <c r="S339" s="5">
        <v>0</v>
      </c>
      <c r="U339" s="47">
        <v>418524</v>
      </c>
      <c r="V339" s="27"/>
      <c r="X339" s="47">
        <v>0</v>
      </c>
      <c r="Y339" s="27"/>
    </row>
    <row r="340" spans="1:25" ht="12.75" customHeight="1" x14ac:dyDescent="0.2">
      <c r="A340" s="26" t="s">
        <v>612</v>
      </c>
      <c r="B340" s="27"/>
      <c r="C340" s="28" t="s">
        <v>613</v>
      </c>
      <c r="D340" s="29"/>
      <c r="E340" s="29"/>
      <c r="F340" s="27"/>
      <c r="G340" s="5">
        <v>440810208</v>
      </c>
      <c r="I340" s="5">
        <v>0</v>
      </c>
      <c r="K340" s="47">
        <v>440810208</v>
      </c>
      <c r="L340" s="27"/>
      <c r="N340" s="47">
        <v>0</v>
      </c>
      <c r="O340" s="27"/>
      <c r="Q340" s="5">
        <v>0</v>
      </c>
      <c r="S340" s="5">
        <v>0</v>
      </c>
      <c r="U340" s="47">
        <v>440810208</v>
      </c>
      <c r="V340" s="27"/>
      <c r="X340" s="47">
        <v>0</v>
      </c>
      <c r="Y340" s="27"/>
    </row>
    <row r="341" spans="1:25" ht="12.75" customHeight="1" x14ac:dyDescent="0.2">
      <c r="A341" s="26" t="s">
        <v>614</v>
      </c>
      <c r="B341" s="27"/>
      <c r="C341" s="28" t="s">
        <v>615</v>
      </c>
      <c r="D341" s="29"/>
      <c r="E341" s="29"/>
      <c r="F341" s="27"/>
      <c r="G341" s="5">
        <v>177276</v>
      </c>
      <c r="I341" s="5">
        <v>0</v>
      </c>
      <c r="K341" s="47">
        <v>177276</v>
      </c>
      <c r="L341" s="27"/>
      <c r="N341" s="47">
        <v>0</v>
      </c>
      <c r="O341" s="27"/>
      <c r="Q341" s="5">
        <v>0</v>
      </c>
      <c r="S341" s="5">
        <v>0</v>
      </c>
      <c r="U341" s="47">
        <v>177276</v>
      </c>
      <c r="V341" s="27"/>
      <c r="X341" s="47">
        <v>0</v>
      </c>
      <c r="Y341" s="27"/>
    </row>
    <row r="342" spans="1:25" ht="12.75" customHeight="1" x14ac:dyDescent="0.2">
      <c r="A342" s="26" t="s">
        <v>616</v>
      </c>
      <c r="B342" s="27"/>
      <c r="C342" s="28" t="s">
        <v>617</v>
      </c>
      <c r="D342" s="29"/>
      <c r="E342" s="29"/>
      <c r="F342" s="27"/>
      <c r="G342" s="5">
        <v>7151854</v>
      </c>
      <c r="I342" s="5">
        <v>0</v>
      </c>
      <c r="K342" s="47">
        <v>7151854</v>
      </c>
      <c r="L342" s="27"/>
      <c r="N342" s="47">
        <v>0</v>
      </c>
      <c r="O342" s="27"/>
      <c r="Q342" s="5">
        <v>0</v>
      </c>
      <c r="S342" s="5">
        <v>0</v>
      </c>
      <c r="U342" s="47">
        <v>7151854</v>
      </c>
      <c r="V342" s="27"/>
      <c r="X342" s="47">
        <v>0</v>
      </c>
      <c r="Y342" s="27"/>
    </row>
    <row r="343" spans="1:25" ht="12.75" customHeight="1" x14ac:dyDescent="0.2">
      <c r="A343" s="26" t="s">
        <v>618</v>
      </c>
      <c r="B343" s="27"/>
      <c r="C343" s="28" t="s">
        <v>619</v>
      </c>
      <c r="D343" s="29"/>
      <c r="E343" s="29"/>
      <c r="F343" s="27"/>
      <c r="G343" s="5">
        <v>295582968</v>
      </c>
      <c r="I343" s="5">
        <v>0</v>
      </c>
      <c r="K343" s="47">
        <v>295582968</v>
      </c>
      <c r="L343" s="27"/>
      <c r="N343" s="47">
        <v>0</v>
      </c>
      <c r="O343" s="27"/>
      <c r="Q343" s="5">
        <v>0</v>
      </c>
      <c r="S343" s="5">
        <v>0</v>
      </c>
      <c r="U343" s="47">
        <v>295582968</v>
      </c>
      <c r="V343" s="27"/>
      <c r="X343" s="47">
        <v>0</v>
      </c>
      <c r="Y343" s="27"/>
    </row>
    <row r="344" spans="1:25" ht="12.75" customHeight="1" x14ac:dyDescent="0.2">
      <c r="A344" s="26" t="s">
        <v>620</v>
      </c>
      <c r="B344" s="27"/>
      <c r="C344" s="28" t="s">
        <v>621</v>
      </c>
      <c r="D344" s="29"/>
      <c r="E344" s="29"/>
      <c r="F344" s="27"/>
      <c r="G344" s="5">
        <v>1818520</v>
      </c>
      <c r="I344" s="5">
        <v>0</v>
      </c>
      <c r="K344" s="47">
        <v>1818520</v>
      </c>
      <c r="L344" s="27"/>
      <c r="N344" s="47">
        <v>0</v>
      </c>
      <c r="O344" s="27"/>
      <c r="Q344" s="5">
        <v>0</v>
      </c>
      <c r="S344" s="5">
        <v>0</v>
      </c>
      <c r="U344" s="47">
        <v>1818520</v>
      </c>
      <c r="V344" s="27"/>
      <c r="X344" s="47">
        <v>0</v>
      </c>
      <c r="Y344" s="27"/>
    </row>
    <row r="345" spans="1:25" ht="12.75" customHeight="1" x14ac:dyDescent="0.2">
      <c r="A345" s="26" t="s">
        <v>622</v>
      </c>
      <c r="B345" s="27"/>
      <c r="C345" s="28" t="s">
        <v>623</v>
      </c>
      <c r="D345" s="29"/>
      <c r="E345" s="29"/>
      <c r="F345" s="27"/>
      <c r="G345" s="5">
        <v>323013540</v>
      </c>
      <c r="I345" s="5">
        <v>0</v>
      </c>
      <c r="K345" s="47">
        <v>323013540</v>
      </c>
      <c r="L345" s="27"/>
      <c r="N345" s="47">
        <v>0</v>
      </c>
      <c r="O345" s="27"/>
      <c r="Q345" s="5">
        <v>0</v>
      </c>
      <c r="S345" s="5">
        <v>0</v>
      </c>
      <c r="U345" s="47">
        <v>323013540</v>
      </c>
      <c r="V345" s="27"/>
      <c r="X345" s="47">
        <v>0</v>
      </c>
      <c r="Y345" s="27"/>
    </row>
    <row r="346" spans="1:25" ht="12.75" customHeight="1" x14ac:dyDescent="0.2">
      <c r="A346" s="26" t="s">
        <v>624</v>
      </c>
      <c r="B346" s="27"/>
      <c r="C346" s="28" t="s">
        <v>625</v>
      </c>
      <c r="D346" s="29"/>
      <c r="E346" s="29"/>
      <c r="F346" s="27"/>
      <c r="G346" s="5">
        <v>43943</v>
      </c>
      <c r="I346" s="5">
        <v>0</v>
      </c>
      <c r="K346" s="47">
        <v>43943</v>
      </c>
      <c r="L346" s="27"/>
      <c r="N346" s="47">
        <v>0</v>
      </c>
      <c r="O346" s="27"/>
      <c r="Q346" s="5">
        <v>0</v>
      </c>
      <c r="S346" s="5">
        <v>0</v>
      </c>
      <c r="U346" s="47">
        <v>43943</v>
      </c>
      <c r="V346" s="27"/>
      <c r="X346" s="47">
        <v>0</v>
      </c>
      <c r="Y346" s="27"/>
    </row>
    <row r="347" spans="1:25" ht="12.75" customHeight="1" x14ac:dyDescent="0.2">
      <c r="A347" s="26" t="s">
        <v>626</v>
      </c>
      <c r="B347" s="27"/>
      <c r="C347" s="28" t="s">
        <v>627</v>
      </c>
      <c r="D347" s="29"/>
      <c r="E347" s="29"/>
      <c r="F347" s="27"/>
      <c r="G347" s="5">
        <v>632769</v>
      </c>
      <c r="I347" s="5">
        <v>0</v>
      </c>
      <c r="K347" s="47">
        <v>632769</v>
      </c>
      <c r="L347" s="27"/>
      <c r="N347" s="47">
        <v>0</v>
      </c>
      <c r="O347" s="27"/>
      <c r="Q347" s="5">
        <v>0</v>
      </c>
      <c r="S347" s="5">
        <v>0</v>
      </c>
      <c r="U347" s="47">
        <v>632769</v>
      </c>
      <c r="V347" s="27"/>
      <c r="X347" s="47">
        <v>0</v>
      </c>
      <c r="Y347" s="27"/>
    </row>
    <row r="348" spans="1:25" ht="12.75" customHeight="1" x14ac:dyDescent="0.2">
      <c r="A348" s="26" t="s">
        <v>628</v>
      </c>
      <c r="B348" s="27"/>
      <c r="C348" s="28" t="s">
        <v>629</v>
      </c>
      <c r="D348" s="29"/>
      <c r="E348" s="29"/>
      <c r="F348" s="27"/>
      <c r="G348" s="5">
        <v>110648545</v>
      </c>
      <c r="I348" s="5">
        <v>0</v>
      </c>
      <c r="K348" s="47">
        <v>110648545</v>
      </c>
      <c r="L348" s="27"/>
      <c r="N348" s="47">
        <v>0</v>
      </c>
      <c r="O348" s="27"/>
      <c r="Q348" s="5">
        <v>0</v>
      </c>
      <c r="S348" s="5">
        <v>0</v>
      </c>
      <c r="U348" s="47">
        <v>110648545</v>
      </c>
      <c r="V348" s="27"/>
      <c r="X348" s="47">
        <v>0</v>
      </c>
      <c r="Y348" s="27"/>
    </row>
    <row r="349" spans="1:25" ht="12.75" customHeight="1" x14ac:dyDescent="0.2">
      <c r="A349" s="26" t="s">
        <v>630</v>
      </c>
      <c r="B349" s="27"/>
      <c r="C349" s="28" t="s">
        <v>631</v>
      </c>
      <c r="D349" s="29"/>
      <c r="E349" s="29"/>
      <c r="F349" s="27"/>
      <c r="G349" s="5">
        <v>3144327573</v>
      </c>
      <c r="I349" s="5">
        <v>0</v>
      </c>
      <c r="K349" s="47">
        <v>3144327573</v>
      </c>
      <c r="L349" s="27"/>
      <c r="N349" s="47">
        <v>0</v>
      </c>
      <c r="O349" s="27"/>
      <c r="Q349" s="5">
        <v>0</v>
      </c>
      <c r="S349" s="5">
        <v>0</v>
      </c>
      <c r="U349" s="47">
        <v>3144327573</v>
      </c>
      <c r="V349" s="27"/>
      <c r="X349" s="47">
        <v>0</v>
      </c>
      <c r="Y349" s="27"/>
    </row>
    <row r="350" spans="1:25" ht="12.75" customHeight="1" x14ac:dyDescent="0.2">
      <c r="A350" s="26" t="s">
        <v>632</v>
      </c>
      <c r="B350" s="27"/>
      <c r="C350" s="28" t="s">
        <v>633</v>
      </c>
      <c r="D350" s="29"/>
      <c r="E350" s="29"/>
      <c r="F350" s="27"/>
      <c r="G350" s="5">
        <v>1192305904</v>
      </c>
      <c r="I350" s="5">
        <v>0</v>
      </c>
      <c r="K350" s="47">
        <v>1192305904</v>
      </c>
      <c r="L350" s="27"/>
      <c r="N350" s="47">
        <v>0</v>
      </c>
      <c r="O350" s="27"/>
      <c r="Q350" s="5">
        <v>0</v>
      </c>
      <c r="S350" s="5">
        <v>0</v>
      </c>
      <c r="U350" s="47">
        <v>1192305904</v>
      </c>
      <c r="V350" s="27"/>
      <c r="X350" s="47">
        <v>0</v>
      </c>
      <c r="Y350" s="27"/>
    </row>
    <row r="351" spans="1:25" ht="12.75" customHeight="1" x14ac:dyDescent="0.2">
      <c r="A351" s="26" t="s">
        <v>634</v>
      </c>
      <c r="B351" s="27"/>
      <c r="C351" s="28" t="s">
        <v>635</v>
      </c>
      <c r="D351" s="29"/>
      <c r="E351" s="29"/>
      <c r="F351" s="27"/>
      <c r="G351" s="5">
        <v>1268130726</v>
      </c>
      <c r="I351" s="5">
        <v>0</v>
      </c>
      <c r="K351" s="47">
        <v>1268130726</v>
      </c>
      <c r="L351" s="27"/>
      <c r="N351" s="47">
        <v>0</v>
      </c>
      <c r="O351" s="27"/>
      <c r="Q351" s="5">
        <v>0</v>
      </c>
      <c r="S351" s="5">
        <v>0</v>
      </c>
      <c r="U351" s="47">
        <v>1268130726</v>
      </c>
      <c r="V351" s="27"/>
      <c r="X351" s="47">
        <v>0</v>
      </c>
      <c r="Y351" s="27"/>
    </row>
    <row r="352" spans="1:25" ht="12.75" customHeight="1" x14ac:dyDescent="0.2">
      <c r="A352" s="26" t="s">
        <v>636</v>
      </c>
      <c r="B352" s="27"/>
      <c r="C352" s="28" t="s">
        <v>637</v>
      </c>
      <c r="D352" s="29"/>
      <c r="E352" s="29"/>
      <c r="F352" s="27"/>
      <c r="G352" s="5">
        <v>71415169</v>
      </c>
      <c r="I352" s="5">
        <v>0</v>
      </c>
      <c r="K352" s="47">
        <v>71415169</v>
      </c>
      <c r="L352" s="27"/>
      <c r="N352" s="47">
        <v>0</v>
      </c>
      <c r="O352" s="27"/>
      <c r="Q352" s="5">
        <v>0</v>
      </c>
      <c r="S352" s="5">
        <v>0</v>
      </c>
      <c r="U352" s="47">
        <v>71415169</v>
      </c>
      <c r="V352" s="27"/>
      <c r="X352" s="47">
        <v>0</v>
      </c>
      <c r="Y352" s="27"/>
    </row>
    <row r="353" spans="1:25" ht="12.75" customHeight="1" x14ac:dyDescent="0.2">
      <c r="A353" s="26" t="s">
        <v>638</v>
      </c>
      <c r="B353" s="27"/>
      <c r="C353" s="28" t="s">
        <v>639</v>
      </c>
      <c r="D353" s="29"/>
      <c r="E353" s="29"/>
      <c r="F353" s="27"/>
      <c r="G353" s="5">
        <v>1286046313</v>
      </c>
      <c r="I353" s="5">
        <v>0</v>
      </c>
      <c r="K353" s="47">
        <v>1286046313</v>
      </c>
      <c r="L353" s="27"/>
      <c r="N353" s="47">
        <v>0</v>
      </c>
      <c r="O353" s="27"/>
      <c r="Q353" s="5">
        <v>0</v>
      </c>
      <c r="S353" s="5">
        <v>0</v>
      </c>
      <c r="U353" s="47">
        <v>1286046313</v>
      </c>
      <c r="V353" s="27"/>
      <c r="X353" s="47">
        <v>0</v>
      </c>
      <c r="Y353" s="27"/>
    </row>
    <row r="354" spans="1:25" ht="12.75" customHeight="1" x14ac:dyDescent="0.2">
      <c r="A354" s="26" t="s">
        <v>640</v>
      </c>
      <c r="B354" s="27"/>
      <c r="C354" s="28" t="s">
        <v>641</v>
      </c>
      <c r="D354" s="29"/>
      <c r="E354" s="29"/>
      <c r="F354" s="27"/>
      <c r="G354" s="5">
        <v>240149557</v>
      </c>
      <c r="I354" s="5">
        <v>0</v>
      </c>
      <c r="K354" s="47">
        <v>240149557</v>
      </c>
      <c r="L354" s="27"/>
      <c r="N354" s="47">
        <v>0</v>
      </c>
      <c r="O354" s="27"/>
      <c r="Q354" s="5">
        <v>0</v>
      </c>
      <c r="S354" s="5">
        <v>0</v>
      </c>
      <c r="U354" s="47">
        <v>240149557</v>
      </c>
      <c r="V354" s="27"/>
      <c r="X354" s="47">
        <v>0</v>
      </c>
      <c r="Y354" s="27"/>
    </row>
    <row r="355" spans="1:25" ht="12.75" customHeight="1" x14ac:dyDescent="0.2">
      <c r="A355" s="26" t="s">
        <v>642</v>
      </c>
      <c r="B355" s="27"/>
      <c r="C355" s="28" t="s">
        <v>643</v>
      </c>
      <c r="D355" s="29"/>
      <c r="E355" s="29"/>
      <c r="F355" s="27"/>
      <c r="G355" s="5">
        <v>49639732</v>
      </c>
      <c r="I355" s="5">
        <v>0</v>
      </c>
      <c r="K355" s="47">
        <v>49639732</v>
      </c>
      <c r="L355" s="27"/>
      <c r="N355" s="47">
        <v>0</v>
      </c>
      <c r="O355" s="27"/>
      <c r="Q355" s="5">
        <v>0</v>
      </c>
      <c r="S355" s="5">
        <v>0</v>
      </c>
      <c r="U355" s="47">
        <v>49639732</v>
      </c>
      <c r="V355" s="27"/>
      <c r="X355" s="47">
        <v>0</v>
      </c>
      <c r="Y355" s="27"/>
    </row>
    <row r="356" spans="1:25" ht="12.75" customHeight="1" x14ac:dyDescent="0.2">
      <c r="A356" s="26" t="s">
        <v>644</v>
      </c>
      <c r="B356" s="27"/>
      <c r="C356" s="28" t="s">
        <v>645</v>
      </c>
      <c r="D356" s="29"/>
      <c r="E356" s="29"/>
      <c r="F356" s="27"/>
      <c r="G356" s="5">
        <v>6847940</v>
      </c>
      <c r="I356" s="5">
        <v>0</v>
      </c>
      <c r="K356" s="47">
        <v>6847940</v>
      </c>
      <c r="L356" s="27"/>
      <c r="N356" s="47">
        <v>0</v>
      </c>
      <c r="O356" s="27"/>
      <c r="Q356" s="5">
        <v>0</v>
      </c>
      <c r="S356" s="5">
        <v>0</v>
      </c>
      <c r="U356" s="47">
        <v>6847940</v>
      </c>
      <c r="V356" s="27"/>
      <c r="X356" s="47">
        <v>0</v>
      </c>
      <c r="Y356" s="27"/>
    </row>
    <row r="357" spans="1:25" ht="12.75" customHeight="1" x14ac:dyDescent="0.2">
      <c r="A357" s="26" t="s">
        <v>646</v>
      </c>
      <c r="B357" s="27"/>
      <c r="C357" s="28" t="s">
        <v>647</v>
      </c>
      <c r="D357" s="29"/>
      <c r="E357" s="29"/>
      <c r="F357" s="27"/>
      <c r="G357" s="5">
        <v>108851192</v>
      </c>
      <c r="I357" s="5">
        <v>0</v>
      </c>
      <c r="K357" s="47">
        <v>108851192</v>
      </c>
      <c r="L357" s="27"/>
      <c r="N357" s="47">
        <v>0</v>
      </c>
      <c r="O357" s="27"/>
      <c r="Q357" s="5">
        <v>0</v>
      </c>
      <c r="S357" s="5">
        <v>0</v>
      </c>
      <c r="U357" s="47">
        <v>108851192</v>
      </c>
      <c r="V357" s="27"/>
      <c r="X357" s="47">
        <v>0</v>
      </c>
      <c r="Y357" s="27"/>
    </row>
    <row r="358" spans="1:25" ht="12.75" customHeight="1" x14ac:dyDescent="0.2">
      <c r="A358" s="26" t="s">
        <v>648</v>
      </c>
      <c r="B358" s="27"/>
      <c r="C358" s="28" t="s">
        <v>649</v>
      </c>
      <c r="D358" s="29"/>
      <c r="E358" s="29"/>
      <c r="F358" s="27"/>
      <c r="G358" s="5">
        <v>1222288</v>
      </c>
      <c r="I358" s="5">
        <v>0</v>
      </c>
      <c r="K358" s="47">
        <v>1222288</v>
      </c>
      <c r="L358" s="27"/>
      <c r="N358" s="47">
        <v>0</v>
      </c>
      <c r="O358" s="27"/>
      <c r="Q358" s="5">
        <v>0</v>
      </c>
      <c r="S358" s="5">
        <v>0</v>
      </c>
      <c r="U358" s="47">
        <v>1222288</v>
      </c>
      <c r="V358" s="27"/>
      <c r="X358" s="47">
        <v>0</v>
      </c>
      <c r="Y358" s="27"/>
    </row>
    <row r="359" spans="1:25" ht="12.75" customHeight="1" x14ac:dyDescent="0.2">
      <c r="A359" s="26" t="s">
        <v>650</v>
      </c>
      <c r="B359" s="27"/>
      <c r="C359" s="28" t="s">
        <v>651</v>
      </c>
      <c r="D359" s="29"/>
      <c r="E359" s="29"/>
      <c r="F359" s="27"/>
      <c r="G359" s="5">
        <v>3433243</v>
      </c>
      <c r="I359" s="5">
        <v>0</v>
      </c>
      <c r="K359" s="47">
        <v>3433243</v>
      </c>
      <c r="L359" s="27"/>
      <c r="N359" s="47">
        <v>0</v>
      </c>
      <c r="O359" s="27"/>
      <c r="Q359" s="5">
        <v>0</v>
      </c>
      <c r="S359" s="5">
        <v>0</v>
      </c>
      <c r="U359" s="47">
        <v>3433243</v>
      </c>
      <c r="V359" s="27"/>
      <c r="X359" s="47">
        <v>0</v>
      </c>
      <c r="Y359" s="27"/>
    </row>
    <row r="360" spans="1:25" ht="12.75" customHeight="1" x14ac:dyDescent="0.2">
      <c r="A360" s="26" t="s">
        <v>652</v>
      </c>
      <c r="B360" s="27"/>
      <c r="C360" s="28" t="s">
        <v>653</v>
      </c>
      <c r="D360" s="29"/>
      <c r="E360" s="29"/>
      <c r="F360" s="27"/>
      <c r="G360" s="5">
        <v>49613809</v>
      </c>
      <c r="I360" s="5">
        <v>0</v>
      </c>
      <c r="K360" s="47">
        <v>49613809</v>
      </c>
      <c r="L360" s="27"/>
      <c r="N360" s="47">
        <v>0</v>
      </c>
      <c r="O360" s="27"/>
      <c r="Q360" s="5">
        <v>0</v>
      </c>
      <c r="S360" s="5">
        <v>0</v>
      </c>
      <c r="U360" s="47">
        <v>49613809</v>
      </c>
      <c r="V360" s="27"/>
      <c r="X360" s="47">
        <v>0</v>
      </c>
      <c r="Y360" s="27"/>
    </row>
    <row r="361" spans="1:25" ht="12.75" customHeight="1" x14ac:dyDescent="0.2">
      <c r="A361" s="26" t="s">
        <v>654</v>
      </c>
      <c r="B361" s="27"/>
      <c r="C361" s="28" t="s">
        <v>655</v>
      </c>
      <c r="D361" s="29"/>
      <c r="E361" s="29"/>
      <c r="F361" s="27"/>
      <c r="G361" s="5">
        <v>23303272</v>
      </c>
      <c r="I361" s="5">
        <v>0</v>
      </c>
      <c r="K361" s="47">
        <v>23303272</v>
      </c>
      <c r="L361" s="27"/>
      <c r="N361" s="47">
        <v>0</v>
      </c>
      <c r="O361" s="27"/>
      <c r="Q361" s="5">
        <v>0</v>
      </c>
      <c r="S361" s="5">
        <v>0</v>
      </c>
      <c r="U361" s="47">
        <v>23303272</v>
      </c>
      <c r="V361" s="27"/>
      <c r="X361" s="47">
        <v>0</v>
      </c>
      <c r="Y361" s="27"/>
    </row>
    <row r="362" spans="1:25" ht="12.75" customHeight="1" x14ac:dyDescent="0.2">
      <c r="A362" s="26" t="s">
        <v>656</v>
      </c>
      <c r="B362" s="27"/>
      <c r="C362" s="28" t="s">
        <v>657</v>
      </c>
      <c r="D362" s="29"/>
      <c r="E362" s="29"/>
      <c r="F362" s="27"/>
      <c r="G362" s="5">
        <v>5845904</v>
      </c>
      <c r="I362" s="5">
        <v>0</v>
      </c>
      <c r="K362" s="47">
        <v>5845904</v>
      </c>
      <c r="L362" s="27"/>
      <c r="N362" s="47">
        <v>0</v>
      </c>
      <c r="O362" s="27"/>
      <c r="Q362" s="5">
        <v>0</v>
      </c>
      <c r="S362" s="5">
        <v>0</v>
      </c>
      <c r="U362" s="47">
        <v>5845904</v>
      </c>
      <c r="V362" s="27"/>
      <c r="X362" s="47">
        <v>0</v>
      </c>
      <c r="Y362" s="27"/>
    </row>
    <row r="363" spans="1:25" ht="12.75" customHeight="1" x14ac:dyDescent="0.2">
      <c r="A363" s="26" t="s">
        <v>658</v>
      </c>
      <c r="B363" s="27"/>
      <c r="C363" s="28" t="s">
        <v>659</v>
      </c>
      <c r="D363" s="29"/>
      <c r="E363" s="29"/>
      <c r="F363" s="27"/>
      <c r="G363" s="5">
        <v>454897461</v>
      </c>
      <c r="I363" s="5">
        <v>0</v>
      </c>
      <c r="K363" s="47">
        <v>454897461</v>
      </c>
      <c r="L363" s="27"/>
      <c r="N363" s="47">
        <v>0</v>
      </c>
      <c r="O363" s="27"/>
      <c r="Q363" s="5">
        <v>0</v>
      </c>
      <c r="S363" s="5">
        <v>0</v>
      </c>
      <c r="U363" s="47">
        <v>454897461</v>
      </c>
      <c r="V363" s="27"/>
      <c r="X363" s="47">
        <v>0</v>
      </c>
      <c r="Y363" s="27"/>
    </row>
    <row r="364" spans="1:25" ht="12.75" customHeight="1" x14ac:dyDescent="0.2">
      <c r="A364" s="26" t="s">
        <v>660</v>
      </c>
      <c r="B364" s="27"/>
      <c r="C364" s="28" t="s">
        <v>661</v>
      </c>
      <c r="D364" s="29"/>
      <c r="E364" s="29"/>
      <c r="F364" s="27"/>
      <c r="G364" s="5">
        <v>113239522</v>
      </c>
      <c r="I364" s="5">
        <v>0</v>
      </c>
      <c r="K364" s="47">
        <v>113239522</v>
      </c>
      <c r="L364" s="27"/>
      <c r="N364" s="47">
        <v>0</v>
      </c>
      <c r="O364" s="27"/>
      <c r="Q364" s="5">
        <v>0</v>
      </c>
      <c r="S364" s="5">
        <v>0</v>
      </c>
      <c r="U364" s="47">
        <v>113239522</v>
      </c>
      <c r="V364" s="27"/>
      <c r="X364" s="47">
        <v>0</v>
      </c>
      <c r="Y364" s="27"/>
    </row>
    <row r="365" spans="1:25" ht="12.75" customHeight="1" x14ac:dyDescent="0.2">
      <c r="A365" s="26" t="s">
        <v>662</v>
      </c>
      <c r="B365" s="27"/>
      <c r="C365" s="28" t="s">
        <v>663</v>
      </c>
      <c r="D365" s="29"/>
      <c r="E365" s="29"/>
      <c r="F365" s="27"/>
      <c r="G365" s="5">
        <v>278885270</v>
      </c>
      <c r="I365" s="5">
        <v>0</v>
      </c>
      <c r="K365" s="47">
        <v>278885270</v>
      </c>
      <c r="L365" s="27"/>
      <c r="N365" s="47">
        <v>0</v>
      </c>
      <c r="O365" s="27"/>
      <c r="Q365" s="5">
        <v>0</v>
      </c>
      <c r="S365" s="5">
        <v>0</v>
      </c>
      <c r="U365" s="47">
        <v>278885270</v>
      </c>
      <c r="V365" s="27"/>
      <c r="X365" s="47">
        <v>0</v>
      </c>
      <c r="Y365" s="27"/>
    </row>
    <row r="366" spans="1:25" ht="12.75" customHeight="1" x14ac:dyDescent="0.2">
      <c r="A366" s="26" t="s">
        <v>664</v>
      </c>
      <c r="B366" s="27"/>
      <c r="C366" s="28" t="s">
        <v>665</v>
      </c>
      <c r="D366" s="29"/>
      <c r="E366" s="29"/>
      <c r="F366" s="27"/>
      <c r="G366" s="5">
        <v>341970440</v>
      </c>
      <c r="I366" s="5">
        <v>0</v>
      </c>
      <c r="K366" s="47">
        <v>341970440</v>
      </c>
      <c r="L366" s="27"/>
      <c r="N366" s="47">
        <v>0</v>
      </c>
      <c r="O366" s="27"/>
      <c r="Q366" s="5">
        <v>0</v>
      </c>
      <c r="S366" s="5">
        <v>0</v>
      </c>
      <c r="U366" s="47">
        <v>341970440</v>
      </c>
      <c r="V366" s="27"/>
      <c r="X366" s="47">
        <v>0</v>
      </c>
      <c r="Y366" s="27"/>
    </row>
    <row r="367" spans="1:25" ht="12.75" customHeight="1" x14ac:dyDescent="0.2">
      <c r="A367" s="26" t="s">
        <v>666</v>
      </c>
      <c r="B367" s="27"/>
      <c r="C367" s="28" t="s">
        <v>667</v>
      </c>
      <c r="D367" s="29"/>
      <c r="E367" s="29"/>
      <c r="F367" s="27"/>
      <c r="G367" s="5">
        <v>4017750</v>
      </c>
      <c r="I367" s="5">
        <v>0</v>
      </c>
      <c r="K367" s="47">
        <v>4017750</v>
      </c>
      <c r="L367" s="27"/>
      <c r="N367" s="47">
        <v>0</v>
      </c>
      <c r="O367" s="27"/>
      <c r="Q367" s="5">
        <v>0</v>
      </c>
      <c r="S367" s="5">
        <v>0</v>
      </c>
      <c r="U367" s="47">
        <v>4017750</v>
      </c>
      <c r="V367" s="27"/>
      <c r="X367" s="47">
        <v>0</v>
      </c>
      <c r="Y367" s="27"/>
    </row>
    <row r="368" spans="1:25" ht="12.75" customHeight="1" x14ac:dyDescent="0.2">
      <c r="A368" s="26" t="s">
        <v>668</v>
      </c>
      <c r="B368" s="27"/>
      <c r="C368" s="28" t="s">
        <v>669</v>
      </c>
      <c r="D368" s="29"/>
      <c r="E368" s="29"/>
      <c r="F368" s="27"/>
      <c r="G368" s="5">
        <v>1075389722</v>
      </c>
      <c r="I368" s="5">
        <v>0</v>
      </c>
      <c r="K368" s="47">
        <v>1075389722</v>
      </c>
      <c r="L368" s="27"/>
      <c r="N368" s="47">
        <v>0</v>
      </c>
      <c r="O368" s="27"/>
      <c r="Q368" s="5">
        <v>0</v>
      </c>
      <c r="S368" s="5">
        <v>0</v>
      </c>
      <c r="U368" s="47">
        <v>1075389722</v>
      </c>
      <c r="V368" s="27"/>
      <c r="X368" s="47">
        <v>0</v>
      </c>
      <c r="Y368" s="27"/>
    </row>
    <row r="369" spans="1:25" ht="12.75" customHeight="1" x14ac:dyDescent="0.2">
      <c r="A369" s="26" t="s">
        <v>670</v>
      </c>
      <c r="B369" s="27"/>
      <c r="C369" s="28" t="s">
        <v>671</v>
      </c>
      <c r="D369" s="29"/>
      <c r="E369" s="29"/>
      <c r="F369" s="27"/>
      <c r="G369" s="5">
        <v>274416719</v>
      </c>
      <c r="I369" s="5">
        <v>0</v>
      </c>
      <c r="K369" s="47">
        <v>274416719</v>
      </c>
      <c r="L369" s="27"/>
      <c r="N369" s="47">
        <v>0</v>
      </c>
      <c r="O369" s="27"/>
      <c r="Q369" s="5">
        <v>0</v>
      </c>
      <c r="S369" s="5">
        <v>0</v>
      </c>
      <c r="U369" s="47">
        <v>274416719</v>
      </c>
      <c r="V369" s="27"/>
      <c r="X369" s="47">
        <v>0</v>
      </c>
      <c r="Y369" s="27"/>
    </row>
    <row r="370" spans="1:25" ht="12.75" customHeight="1" x14ac:dyDescent="0.2">
      <c r="A370" s="26" t="s">
        <v>672</v>
      </c>
      <c r="B370" s="27"/>
      <c r="C370" s="28" t="s">
        <v>673</v>
      </c>
      <c r="D370" s="29"/>
      <c r="E370" s="29"/>
      <c r="F370" s="27"/>
      <c r="G370" s="5">
        <v>95540931</v>
      </c>
      <c r="I370" s="5">
        <v>0</v>
      </c>
      <c r="K370" s="47">
        <v>95540931</v>
      </c>
      <c r="L370" s="27"/>
      <c r="N370" s="47">
        <v>0</v>
      </c>
      <c r="O370" s="27"/>
      <c r="Q370" s="5">
        <v>0</v>
      </c>
      <c r="S370" s="5">
        <v>0</v>
      </c>
      <c r="U370" s="47">
        <v>95540931</v>
      </c>
      <c r="V370" s="27"/>
      <c r="X370" s="47">
        <v>0</v>
      </c>
      <c r="Y370" s="27"/>
    </row>
    <row r="371" spans="1:25" ht="12.75" customHeight="1" x14ac:dyDescent="0.2">
      <c r="A371" s="26" t="s">
        <v>674</v>
      </c>
      <c r="B371" s="27"/>
      <c r="C371" s="28" t="s">
        <v>675</v>
      </c>
      <c r="D371" s="29"/>
      <c r="E371" s="29"/>
      <c r="F371" s="27"/>
      <c r="G371" s="5">
        <v>68768812</v>
      </c>
      <c r="I371" s="5">
        <v>0</v>
      </c>
      <c r="K371" s="47">
        <v>68768812</v>
      </c>
      <c r="L371" s="27"/>
      <c r="N371" s="47">
        <v>0</v>
      </c>
      <c r="O371" s="27"/>
      <c r="Q371" s="5">
        <v>0</v>
      </c>
      <c r="S371" s="5">
        <v>0</v>
      </c>
      <c r="U371" s="47">
        <v>68768812</v>
      </c>
      <c r="V371" s="27"/>
      <c r="X371" s="47">
        <v>0</v>
      </c>
      <c r="Y371" s="27"/>
    </row>
    <row r="372" spans="1:25" ht="12.75" customHeight="1" x14ac:dyDescent="0.2">
      <c r="A372" s="26" t="s">
        <v>676</v>
      </c>
      <c r="B372" s="27"/>
      <c r="C372" s="28" t="s">
        <v>677</v>
      </c>
      <c r="D372" s="29"/>
      <c r="E372" s="29"/>
      <c r="F372" s="27"/>
      <c r="G372" s="5">
        <v>52196526</v>
      </c>
      <c r="I372" s="5">
        <v>0</v>
      </c>
      <c r="K372" s="47">
        <v>52196526</v>
      </c>
      <c r="L372" s="27"/>
      <c r="N372" s="47">
        <v>0</v>
      </c>
      <c r="O372" s="27"/>
      <c r="Q372" s="5">
        <v>0</v>
      </c>
      <c r="S372" s="5">
        <v>0</v>
      </c>
      <c r="U372" s="47">
        <v>52196526</v>
      </c>
      <c r="V372" s="27"/>
      <c r="X372" s="47">
        <v>0</v>
      </c>
      <c r="Y372" s="27"/>
    </row>
    <row r="373" spans="1:25" ht="12.75" customHeight="1" x14ac:dyDescent="0.2">
      <c r="A373" s="26" t="s">
        <v>678</v>
      </c>
      <c r="B373" s="27"/>
      <c r="C373" s="28" t="s">
        <v>679</v>
      </c>
      <c r="D373" s="29"/>
      <c r="E373" s="29"/>
      <c r="F373" s="27"/>
      <c r="G373" s="5">
        <v>5389430</v>
      </c>
      <c r="I373" s="5">
        <v>0</v>
      </c>
      <c r="K373" s="47">
        <v>5389430</v>
      </c>
      <c r="L373" s="27"/>
      <c r="N373" s="47">
        <v>0</v>
      </c>
      <c r="O373" s="27"/>
      <c r="Q373" s="5">
        <v>0</v>
      </c>
      <c r="S373" s="5">
        <v>0</v>
      </c>
      <c r="U373" s="47">
        <v>5389430</v>
      </c>
      <c r="V373" s="27"/>
      <c r="X373" s="47">
        <v>0</v>
      </c>
      <c r="Y373" s="27"/>
    </row>
    <row r="374" spans="1:25" ht="12.75" customHeight="1" x14ac:dyDescent="0.2">
      <c r="A374" s="26" t="s">
        <v>680</v>
      </c>
      <c r="B374" s="27"/>
      <c r="C374" s="28" t="s">
        <v>681</v>
      </c>
      <c r="D374" s="29"/>
      <c r="E374" s="29"/>
      <c r="F374" s="27"/>
      <c r="G374" s="5">
        <v>11174930</v>
      </c>
      <c r="I374" s="5">
        <v>0</v>
      </c>
      <c r="K374" s="47">
        <v>11174930</v>
      </c>
      <c r="L374" s="27"/>
      <c r="N374" s="47">
        <v>0</v>
      </c>
      <c r="O374" s="27"/>
      <c r="Q374" s="5">
        <v>0</v>
      </c>
      <c r="S374" s="5">
        <v>0</v>
      </c>
      <c r="U374" s="47">
        <v>11174930</v>
      </c>
      <c r="V374" s="27"/>
      <c r="X374" s="47">
        <v>0</v>
      </c>
      <c r="Y374" s="27"/>
    </row>
    <row r="375" spans="1:25" ht="12.75" customHeight="1" x14ac:dyDescent="0.2">
      <c r="A375" s="26" t="s">
        <v>682</v>
      </c>
      <c r="B375" s="27"/>
      <c r="C375" s="28" t="s">
        <v>597</v>
      </c>
      <c r="D375" s="29"/>
      <c r="E375" s="29"/>
      <c r="F375" s="27"/>
      <c r="G375" s="5">
        <v>3664426193</v>
      </c>
      <c r="I375" s="5">
        <v>0</v>
      </c>
      <c r="K375" s="47">
        <v>3664426193</v>
      </c>
      <c r="L375" s="27"/>
      <c r="N375" s="47">
        <v>0</v>
      </c>
      <c r="O375" s="27"/>
      <c r="Q375" s="5">
        <v>0</v>
      </c>
      <c r="S375" s="5">
        <v>0</v>
      </c>
      <c r="U375" s="47">
        <v>3664426193</v>
      </c>
      <c r="V375" s="27"/>
      <c r="X375" s="47">
        <v>0</v>
      </c>
      <c r="Y375" s="27"/>
    </row>
    <row r="376" spans="1:25" ht="12.75" customHeight="1" x14ac:dyDescent="0.2">
      <c r="A376" s="26" t="s">
        <v>683</v>
      </c>
      <c r="B376" s="27"/>
      <c r="C376" s="28" t="s">
        <v>684</v>
      </c>
      <c r="D376" s="29"/>
      <c r="E376" s="29"/>
      <c r="F376" s="27"/>
      <c r="G376" s="5">
        <v>11570157</v>
      </c>
      <c r="I376" s="5">
        <v>0</v>
      </c>
      <c r="K376" s="47">
        <v>11570157</v>
      </c>
      <c r="L376" s="27"/>
      <c r="N376" s="47">
        <v>0</v>
      </c>
      <c r="O376" s="27"/>
      <c r="Q376" s="5">
        <v>0</v>
      </c>
      <c r="S376" s="5">
        <v>0</v>
      </c>
      <c r="U376" s="47">
        <v>11570157</v>
      </c>
      <c r="V376" s="27"/>
      <c r="X376" s="47">
        <v>0</v>
      </c>
      <c r="Y376" s="27"/>
    </row>
    <row r="377" spans="1:25" ht="12.75" customHeight="1" x14ac:dyDescent="0.2">
      <c r="A377" s="26" t="s">
        <v>685</v>
      </c>
      <c r="B377" s="27"/>
      <c r="C377" s="28" t="s">
        <v>686</v>
      </c>
      <c r="D377" s="29"/>
      <c r="E377" s="29"/>
      <c r="F377" s="27"/>
      <c r="G377" s="5">
        <v>113713</v>
      </c>
      <c r="I377" s="5">
        <v>0</v>
      </c>
      <c r="K377" s="47">
        <v>113713</v>
      </c>
      <c r="L377" s="27"/>
      <c r="N377" s="47">
        <v>0</v>
      </c>
      <c r="O377" s="27"/>
      <c r="Q377" s="5">
        <v>0</v>
      </c>
      <c r="S377" s="5">
        <v>0</v>
      </c>
      <c r="U377" s="47">
        <v>113713</v>
      </c>
      <c r="V377" s="27"/>
      <c r="X377" s="47">
        <v>0</v>
      </c>
      <c r="Y377" s="27"/>
    </row>
    <row r="378" spans="1:25" ht="12.75" customHeight="1" x14ac:dyDescent="0.2">
      <c r="A378" s="26" t="s">
        <v>687</v>
      </c>
      <c r="B378" s="27"/>
      <c r="C378" s="28" t="s">
        <v>601</v>
      </c>
      <c r="D378" s="29"/>
      <c r="E378" s="29"/>
      <c r="F378" s="27"/>
      <c r="G378" s="5">
        <v>4643715</v>
      </c>
      <c r="I378" s="5">
        <v>0</v>
      </c>
      <c r="K378" s="47">
        <v>4643715</v>
      </c>
      <c r="L378" s="27"/>
      <c r="N378" s="47">
        <v>0</v>
      </c>
      <c r="O378" s="27"/>
      <c r="Q378" s="5">
        <v>0</v>
      </c>
      <c r="S378" s="5">
        <v>0</v>
      </c>
      <c r="U378" s="47">
        <v>4643715</v>
      </c>
      <c r="V378" s="27"/>
      <c r="X378" s="47">
        <v>0</v>
      </c>
      <c r="Y378" s="27"/>
    </row>
    <row r="379" spans="1:25" ht="12.75" customHeight="1" x14ac:dyDescent="0.2">
      <c r="A379" s="26" t="s">
        <v>688</v>
      </c>
      <c r="B379" s="27"/>
      <c r="C379" s="28" t="s">
        <v>689</v>
      </c>
      <c r="D379" s="29"/>
      <c r="E379" s="29"/>
      <c r="F379" s="27"/>
      <c r="G379" s="5">
        <v>222400</v>
      </c>
      <c r="I379" s="5">
        <v>0</v>
      </c>
      <c r="K379" s="47">
        <v>222400</v>
      </c>
      <c r="L379" s="27"/>
      <c r="N379" s="47">
        <v>0</v>
      </c>
      <c r="O379" s="27"/>
      <c r="Q379" s="5">
        <v>0</v>
      </c>
      <c r="S379" s="5">
        <v>0</v>
      </c>
      <c r="U379" s="47">
        <v>222400</v>
      </c>
      <c r="V379" s="27"/>
      <c r="X379" s="47">
        <v>0</v>
      </c>
      <c r="Y379" s="27"/>
    </row>
    <row r="380" spans="1:25" ht="12.75" customHeight="1" x14ac:dyDescent="0.2">
      <c r="A380" s="26" t="s">
        <v>690</v>
      </c>
      <c r="B380" s="27"/>
      <c r="C380" s="28" t="s">
        <v>691</v>
      </c>
      <c r="D380" s="29"/>
      <c r="E380" s="29"/>
      <c r="F380" s="27"/>
      <c r="G380" s="5">
        <v>974909</v>
      </c>
      <c r="I380" s="5">
        <v>0</v>
      </c>
      <c r="K380" s="47">
        <v>974909</v>
      </c>
      <c r="L380" s="27"/>
      <c r="N380" s="47">
        <v>0</v>
      </c>
      <c r="O380" s="27"/>
      <c r="Q380" s="5">
        <v>0</v>
      </c>
      <c r="S380" s="5">
        <v>0</v>
      </c>
      <c r="U380" s="47">
        <v>974909</v>
      </c>
      <c r="V380" s="27"/>
      <c r="X380" s="47">
        <v>0</v>
      </c>
      <c r="Y380" s="27"/>
    </row>
    <row r="381" spans="1:25" ht="12.75" customHeight="1" x14ac:dyDescent="0.2">
      <c r="A381" s="26" t="s">
        <v>692</v>
      </c>
      <c r="B381" s="27"/>
      <c r="C381" s="28" t="s">
        <v>607</v>
      </c>
      <c r="D381" s="29"/>
      <c r="E381" s="29"/>
      <c r="F381" s="27"/>
      <c r="G381" s="5">
        <v>37283644</v>
      </c>
      <c r="I381" s="5">
        <v>0</v>
      </c>
      <c r="K381" s="47">
        <v>37283644</v>
      </c>
      <c r="L381" s="27"/>
      <c r="N381" s="47">
        <v>0</v>
      </c>
      <c r="O381" s="27"/>
      <c r="Q381" s="5">
        <v>0</v>
      </c>
      <c r="S381" s="5">
        <v>0</v>
      </c>
      <c r="U381" s="47">
        <v>37283644</v>
      </c>
      <c r="V381" s="27"/>
      <c r="X381" s="47">
        <v>0</v>
      </c>
      <c r="Y381" s="27"/>
    </row>
    <row r="382" spans="1:25" ht="12.75" customHeight="1" x14ac:dyDescent="0.2">
      <c r="A382" s="26" t="s">
        <v>693</v>
      </c>
      <c r="B382" s="27"/>
      <c r="C382" s="28" t="s">
        <v>609</v>
      </c>
      <c r="D382" s="29"/>
      <c r="E382" s="29"/>
      <c r="F382" s="27"/>
      <c r="G382" s="5">
        <v>74618740</v>
      </c>
      <c r="I382" s="5">
        <v>0</v>
      </c>
      <c r="K382" s="47">
        <v>74618740</v>
      </c>
      <c r="L382" s="27"/>
      <c r="N382" s="47">
        <v>0</v>
      </c>
      <c r="O382" s="27"/>
      <c r="Q382" s="5">
        <v>0</v>
      </c>
      <c r="S382" s="5">
        <v>0</v>
      </c>
      <c r="U382" s="47">
        <v>74618740</v>
      </c>
      <c r="V382" s="27"/>
      <c r="X382" s="47">
        <v>0</v>
      </c>
      <c r="Y382" s="27"/>
    </row>
    <row r="383" spans="1:25" ht="12.75" customHeight="1" x14ac:dyDescent="0.2">
      <c r="A383" s="26" t="s">
        <v>694</v>
      </c>
      <c r="B383" s="27"/>
      <c r="C383" s="28" t="s">
        <v>613</v>
      </c>
      <c r="D383" s="29"/>
      <c r="E383" s="29"/>
      <c r="F383" s="27"/>
      <c r="G383" s="5">
        <v>98020433</v>
      </c>
      <c r="I383" s="5">
        <v>0</v>
      </c>
      <c r="K383" s="47">
        <v>98020433</v>
      </c>
      <c r="L383" s="27"/>
      <c r="N383" s="47">
        <v>0</v>
      </c>
      <c r="O383" s="27"/>
      <c r="Q383" s="5">
        <v>0</v>
      </c>
      <c r="S383" s="5">
        <v>0</v>
      </c>
      <c r="U383" s="47">
        <v>98020433</v>
      </c>
      <c r="V383" s="27"/>
      <c r="X383" s="47">
        <v>0</v>
      </c>
      <c r="Y383" s="27"/>
    </row>
    <row r="384" spans="1:25" ht="12.75" customHeight="1" x14ac:dyDescent="0.2">
      <c r="A384" s="26" t="s">
        <v>695</v>
      </c>
      <c r="B384" s="27"/>
      <c r="C384" s="28" t="s">
        <v>696</v>
      </c>
      <c r="D384" s="29"/>
      <c r="E384" s="29"/>
      <c r="F384" s="27"/>
      <c r="G384" s="5">
        <v>1848361</v>
      </c>
      <c r="I384" s="5">
        <v>0</v>
      </c>
      <c r="K384" s="47">
        <v>1848361</v>
      </c>
      <c r="L384" s="27"/>
      <c r="N384" s="47">
        <v>0</v>
      </c>
      <c r="O384" s="27"/>
      <c r="Q384" s="5">
        <v>0</v>
      </c>
      <c r="S384" s="5">
        <v>0</v>
      </c>
      <c r="U384" s="47">
        <v>1848361</v>
      </c>
      <c r="V384" s="27"/>
      <c r="X384" s="47">
        <v>0</v>
      </c>
      <c r="Y384" s="27"/>
    </row>
    <row r="385" spans="1:25" ht="12.75" customHeight="1" x14ac:dyDescent="0.2">
      <c r="A385" s="26" t="s">
        <v>697</v>
      </c>
      <c r="B385" s="27"/>
      <c r="C385" s="28" t="s">
        <v>619</v>
      </c>
      <c r="D385" s="29"/>
      <c r="E385" s="29"/>
      <c r="F385" s="27"/>
      <c r="G385" s="5">
        <v>68953373</v>
      </c>
      <c r="I385" s="5">
        <v>0</v>
      </c>
      <c r="K385" s="47">
        <v>68953373</v>
      </c>
      <c r="L385" s="27"/>
      <c r="N385" s="47">
        <v>0</v>
      </c>
      <c r="O385" s="27"/>
      <c r="Q385" s="5">
        <v>0</v>
      </c>
      <c r="S385" s="5">
        <v>0</v>
      </c>
      <c r="U385" s="47">
        <v>68953373</v>
      </c>
      <c r="V385" s="27"/>
      <c r="X385" s="47">
        <v>0</v>
      </c>
      <c r="Y385" s="27"/>
    </row>
    <row r="386" spans="1:25" ht="12.75" customHeight="1" x14ac:dyDescent="0.2">
      <c r="A386" s="26" t="s">
        <v>698</v>
      </c>
      <c r="B386" s="27"/>
      <c r="C386" s="28" t="s">
        <v>621</v>
      </c>
      <c r="D386" s="29"/>
      <c r="E386" s="29"/>
      <c r="F386" s="27"/>
      <c r="G386" s="5">
        <v>11469758</v>
      </c>
      <c r="I386" s="5">
        <v>0</v>
      </c>
      <c r="K386" s="47">
        <v>11469758</v>
      </c>
      <c r="L386" s="27"/>
      <c r="N386" s="47">
        <v>0</v>
      </c>
      <c r="O386" s="27"/>
      <c r="Q386" s="5">
        <v>0</v>
      </c>
      <c r="S386" s="5">
        <v>0</v>
      </c>
      <c r="U386" s="47">
        <v>11469758</v>
      </c>
      <c r="V386" s="27"/>
      <c r="X386" s="47">
        <v>0</v>
      </c>
      <c r="Y386" s="27"/>
    </row>
    <row r="387" spans="1:25" ht="12.75" customHeight="1" x14ac:dyDescent="0.2">
      <c r="A387" s="26" t="s">
        <v>699</v>
      </c>
      <c r="B387" s="27"/>
      <c r="C387" s="28" t="s">
        <v>700</v>
      </c>
      <c r="D387" s="29"/>
      <c r="E387" s="29"/>
      <c r="F387" s="27"/>
      <c r="G387" s="5">
        <v>171974618</v>
      </c>
      <c r="I387" s="5">
        <v>0</v>
      </c>
      <c r="K387" s="47">
        <v>171974618</v>
      </c>
      <c r="L387" s="27"/>
      <c r="N387" s="47">
        <v>0</v>
      </c>
      <c r="O387" s="27"/>
      <c r="Q387" s="5">
        <v>0</v>
      </c>
      <c r="S387" s="5">
        <v>0</v>
      </c>
      <c r="U387" s="47">
        <v>171974618</v>
      </c>
      <c r="V387" s="27"/>
      <c r="X387" s="47">
        <v>0</v>
      </c>
      <c r="Y387" s="27"/>
    </row>
    <row r="388" spans="1:25" ht="12.75" customHeight="1" x14ac:dyDescent="0.2">
      <c r="A388" s="26" t="s">
        <v>701</v>
      </c>
      <c r="B388" s="27"/>
      <c r="C388" s="28" t="s">
        <v>625</v>
      </c>
      <c r="D388" s="29"/>
      <c r="E388" s="29"/>
      <c r="F388" s="27"/>
      <c r="G388" s="5">
        <v>43594</v>
      </c>
      <c r="I388" s="5">
        <v>0</v>
      </c>
      <c r="K388" s="47">
        <v>43594</v>
      </c>
      <c r="L388" s="27"/>
      <c r="N388" s="47">
        <v>0</v>
      </c>
      <c r="O388" s="27"/>
      <c r="Q388" s="5">
        <v>0</v>
      </c>
      <c r="S388" s="5">
        <v>0</v>
      </c>
      <c r="U388" s="47">
        <v>43594</v>
      </c>
      <c r="V388" s="27"/>
      <c r="X388" s="47">
        <v>0</v>
      </c>
      <c r="Y388" s="27"/>
    </row>
    <row r="389" spans="1:25" ht="12.75" customHeight="1" x14ac:dyDescent="0.2">
      <c r="A389" s="26" t="s">
        <v>702</v>
      </c>
      <c r="B389" s="27"/>
      <c r="C389" s="28" t="s">
        <v>703</v>
      </c>
      <c r="D389" s="29"/>
      <c r="E389" s="29"/>
      <c r="F389" s="27"/>
      <c r="G389" s="5">
        <v>22026724</v>
      </c>
      <c r="I389" s="5">
        <v>0</v>
      </c>
      <c r="K389" s="47">
        <v>22026724</v>
      </c>
      <c r="L389" s="27"/>
      <c r="N389" s="47">
        <v>0</v>
      </c>
      <c r="O389" s="27"/>
      <c r="Q389" s="5">
        <v>0</v>
      </c>
      <c r="S389" s="5">
        <v>0</v>
      </c>
      <c r="U389" s="47">
        <v>22026724</v>
      </c>
      <c r="V389" s="27"/>
      <c r="X389" s="47">
        <v>0</v>
      </c>
      <c r="Y389" s="27"/>
    </row>
    <row r="390" spans="1:25" ht="12.75" customHeight="1" x14ac:dyDescent="0.2">
      <c r="A390" s="26" t="s">
        <v>704</v>
      </c>
      <c r="B390" s="27"/>
      <c r="C390" s="28" t="s">
        <v>705</v>
      </c>
      <c r="D390" s="29"/>
      <c r="E390" s="29"/>
      <c r="F390" s="27"/>
      <c r="G390" s="5">
        <v>1470447616</v>
      </c>
      <c r="I390" s="5">
        <v>0</v>
      </c>
      <c r="K390" s="47">
        <v>1470447616</v>
      </c>
      <c r="L390" s="27"/>
      <c r="N390" s="47">
        <v>0</v>
      </c>
      <c r="O390" s="27"/>
      <c r="Q390" s="5">
        <v>0</v>
      </c>
      <c r="S390" s="5">
        <v>0</v>
      </c>
      <c r="U390" s="47">
        <v>1470447616</v>
      </c>
      <c r="V390" s="27"/>
      <c r="X390" s="47">
        <v>0</v>
      </c>
      <c r="Y390" s="27"/>
    </row>
    <row r="391" spans="1:25" ht="12.75" customHeight="1" x14ac:dyDescent="0.2">
      <c r="A391" s="30" t="s">
        <v>1318</v>
      </c>
      <c r="B391" s="31"/>
      <c r="C391" s="28" t="s">
        <v>1319</v>
      </c>
      <c r="D391" s="29"/>
      <c r="E391" s="29"/>
      <c r="F391" s="27"/>
      <c r="G391" s="5">
        <v>6359500</v>
      </c>
      <c r="I391" s="5">
        <v>0</v>
      </c>
      <c r="K391" s="47">
        <v>6359500</v>
      </c>
      <c r="L391" s="27"/>
      <c r="N391" s="47">
        <v>0</v>
      </c>
      <c r="O391" s="27"/>
      <c r="Q391" s="5">
        <v>0</v>
      </c>
      <c r="S391" s="5">
        <v>0</v>
      </c>
      <c r="U391" s="47">
        <v>6359500</v>
      </c>
      <c r="V391" s="27"/>
      <c r="X391" s="47">
        <v>0</v>
      </c>
      <c r="Y391" s="27"/>
    </row>
    <row r="392" spans="1:25" ht="12.75" customHeight="1" x14ac:dyDescent="0.2">
      <c r="A392" s="26" t="s">
        <v>706</v>
      </c>
      <c r="B392" s="27"/>
      <c r="C392" s="28" t="s">
        <v>633</v>
      </c>
      <c r="D392" s="29"/>
      <c r="E392" s="29"/>
      <c r="F392" s="27"/>
      <c r="G392" s="5">
        <v>212823734</v>
      </c>
      <c r="I392" s="5">
        <v>0</v>
      </c>
      <c r="K392" s="47">
        <v>212823734</v>
      </c>
      <c r="L392" s="27"/>
      <c r="N392" s="47">
        <v>0</v>
      </c>
      <c r="O392" s="27"/>
      <c r="Q392" s="5">
        <v>0</v>
      </c>
      <c r="S392" s="5">
        <v>0</v>
      </c>
      <c r="U392" s="47">
        <v>212823734</v>
      </c>
      <c r="V392" s="27"/>
      <c r="X392" s="47">
        <v>0</v>
      </c>
      <c r="Y392" s="27"/>
    </row>
    <row r="393" spans="1:25" ht="12.75" customHeight="1" x14ac:dyDescent="0.2">
      <c r="A393" s="26" t="s">
        <v>707</v>
      </c>
      <c r="B393" s="27"/>
      <c r="C393" s="28" t="s">
        <v>635</v>
      </c>
      <c r="D393" s="29"/>
      <c r="E393" s="29"/>
      <c r="F393" s="27"/>
      <c r="G393" s="5">
        <v>277878834</v>
      </c>
      <c r="I393" s="5">
        <v>0</v>
      </c>
      <c r="K393" s="47">
        <v>277878834</v>
      </c>
      <c r="L393" s="27"/>
      <c r="N393" s="47">
        <v>0</v>
      </c>
      <c r="O393" s="27"/>
      <c r="Q393" s="5">
        <v>0</v>
      </c>
      <c r="S393" s="5">
        <v>0</v>
      </c>
      <c r="U393" s="47">
        <v>277878834</v>
      </c>
      <c r="V393" s="27"/>
      <c r="X393" s="47">
        <v>0</v>
      </c>
      <c r="Y393" s="27"/>
    </row>
    <row r="394" spans="1:25" ht="12.75" customHeight="1" x14ac:dyDescent="0.2">
      <c r="A394" s="26" t="s">
        <v>708</v>
      </c>
      <c r="B394" s="27"/>
      <c r="C394" s="28" t="s">
        <v>637</v>
      </c>
      <c r="D394" s="29"/>
      <c r="E394" s="29"/>
      <c r="F394" s="27"/>
      <c r="G394" s="5">
        <v>22677275</v>
      </c>
      <c r="I394" s="5">
        <v>0</v>
      </c>
      <c r="K394" s="47">
        <v>22677275</v>
      </c>
      <c r="L394" s="27"/>
      <c r="N394" s="47">
        <v>0</v>
      </c>
      <c r="O394" s="27"/>
      <c r="Q394" s="5">
        <v>0</v>
      </c>
      <c r="S394" s="5">
        <v>0</v>
      </c>
      <c r="U394" s="47">
        <v>22677275</v>
      </c>
      <c r="V394" s="27"/>
      <c r="X394" s="47">
        <v>0</v>
      </c>
      <c r="Y394" s="27"/>
    </row>
    <row r="395" spans="1:25" ht="12.75" customHeight="1" x14ac:dyDescent="0.2">
      <c r="A395" s="26" t="s">
        <v>709</v>
      </c>
      <c r="B395" s="27"/>
      <c r="C395" s="28" t="s">
        <v>710</v>
      </c>
      <c r="D395" s="29"/>
      <c r="E395" s="29"/>
      <c r="F395" s="27"/>
      <c r="G395" s="5">
        <v>1876783</v>
      </c>
      <c r="I395" s="5">
        <v>0</v>
      </c>
      <c r="K395" s="47">
        <v>1876783</v>
      </c>
      <c r="L395" s="27"/>
      <c r="N395" s="47">
        <v>0</v>
      </c>
      <c r="O395" s="27"/>
      <c r="Q395" s="5">
        <v>0</v>
      </c>
      <c r="S395" s="5">
        <v>0</v>
      </c>
      <c r="U395" s="47">
        <v>1876783</v>
      </c>
      <c r="V395" s="27"/>
      <c r="X395" s="47">
        <v>0</v>
      </c>
      <c r="Y395" s="27"/>
    </row>
    <row r="396" spans="1:25" ht="12.75" customHeight="1" x14ac:dyDescent="0.2">
      <c r="A396" s="26" t="s">
        <v>711</v>
      </c>
      <c r="B396" s="27"/>
      <c r="C396" s="28" t="s">
        <v>639</v>
      </c>
      <c r="D396" s="29"/>
      <c r="E396" s="29"/>
      <c r="F396" s="27"/>
      <c r="G396" s="5">
        <v>608810088</v>
      </c>
      <c r="I396" s="5">
        <v>0</v>
      </c>
      <c r="K396" s="47">
        <v>608810088</v>
      </c>
      <c r="L396" s="27"/>
      <c r="N396" s="47">
        <v>0</v>
      </c>
      <c r="O396" s="27"/>
      <c r="Q396" s="5">
        <v>0</v>
      </c>
      <c r="S396" s="5">
        <v>0</v>
      </c>
      <c r="U396" s="47">
        <v>608810088</v>
      </c>
      <c r="V396" s="27"/>
      <c r="X396" s="47">
        <v>0</v>
      </c>
      <c r="Y396" s="27"/>
    </row>
    <row r="397" spans="1:25" ht="12.75" customHeight="1" x14ac:dyDescent="0.2">
      <c r="A397" s="26" t="s">
        <v>712</v>
      </c>
      <c r="B397" s="27"/>
      <c r="C397" s="28" t="s">
        <v>641</v>
      </c>
      <c r="D397" s="29"/>
      <c r="E397" s="29"/>
      <c r="F397" s="27"/>
      <c r="G397" s="5">
        <v>81640162</v>
      </c>
      <c r="I397" s="5">
        <v>0</v>
      </c>
      <c r="K397" s="47">
        <v>81640162</v>
      </c>
      <c r="L397" s="27"/>
      <c r="N397" s="47">
        <v>0</v>
      </c>
      <c r="O397" s="27"/>
      <c r="Q397" s="5">
        <v>0</v>
      </c>
      <c r="S397" s="5">
        <v>0</v>
      </c>
      <c r="U397" s="47">
        <v>81640162</v>
      </c>
      <c r="V397" s="27"/>
      <c r="X397" s="47">
        <v>0</v>
      </c>
      <c r="Y397" s="27"/>
    </row>
    <row r="398" spans="1:25" ht="12.75" customHeight="1" x14ac:dyDescent="0.2">
      <c r="A398" s="26" t="s">
        <v>713</v>
      </c>
      <c r="B398" s="27"/>
      <c r="C398" s="28" t="s">
        <v>643</v>
      </c>
      <c r="D398" s="29"/>
      <c r="E398" s="29"/>
      <c r="F398" s="27"/>
      <c r="G398" s="5">
        <v>2393844</v>
      </c>
      <c r="I398" s="5">
        <v>0</v>
      </c>
      <c r="K398" s="47">
        <v>2393844</v>
      </c>
      <c r="L398" s="27"/>
      <c r="N398" s="47">
        <v>0</v>
      </c>
      <c r="O398" s="27"/>
      <c r="Q398" s="5">
        <v>0</v>
      </c>
      <c r="S398" s="5">
        <v>0</v>
      </c>
      <c r="U398" s="47">
        <v>2393844</v>
      </c>
      <c r="V398" s="27"/>
      <c r="X398" s="47">
        <v>0</v>
      </c>
      <c r="Y398" s="27"/>
    </row>
    <row r="399" spans="1:25" ht="12.75" customHeight="1" x14ac:dyDescent="0.2">
      <c r="A399" s="26" t="s">
        <v>714</v>
      </c>
      <c r="B399" s="27"/>
      <c r="C399" s="28" t="s">
        <v>645</v>
      </c>
      <c r="D399" s="29"/>
      <c r="E399" s="29"/>
      <c r="F399" s="27"/>
      <c r="G399" s="5">
        <v>797977</v>
      </c>
      <c r="I399" s="5">
        <v>0</v>
      </c>
      <c r="K399" s="47">
        <v>797977</v>
      </c>
      <c r="L399" s="27"/>
      <c r="N399" s="47">
        <v>0</v>
      </c>
      <c r="O399" s="27"/>
      <c r="Q399" s="5">
        <v>0</v>
      </c>
      <c r="S399" s="5">
        <v>0</v>
      </c>
      <c r="U399" s="47">
        <v>797977</v>
      </c>
      <c r="V399" s="27"/>
      <c r="X399" s="47">
        <v>0</v>
      </c>
      <c r="Y399" s="27"/>
    </row>
    <row r="400" spans="1:25" ht="12.75" customHeight="1" x14ac:dyDescent="0.2">
      <c r="A400" s="26" t="s">
        <v>715</v>
      </c>
      <c r="B400" s="27"/>
      <c r="C400" s="28" t="s">
        <v>647</v>
      </c>
      <c r="D400" s="29"/>
      <c r="E400" s="29"/>
      <c r="F400" s="27"/>
      <c r="G400" s="5">
        <v>36547551</v>
      </c>
      <c r="I400" s="5">
        <v>0</v>
      </c>
      <c r="K400" s="47">
        <v>36547551</v>
      </c>
      <c r="L400" s="27"/>
      <c r="N400" s="47">
        <v>0</v>
      </c>
      <c r="O400" s="27"/>
      <c r="Q400" s="5">
        <v>0</v>
      </c>
      <c r="S400" s="5">
        <v>0</v>
      </c>
      <c r="U400" s="47">
        <v>36547551</v>
      </c>
      <c r="V400" s="27"/>
      <c r="X400" s="47">
        <v>0</v>
      </c>
      <c r="Y400" s="27"/>
    </row>
    <row r="401" spans="1:25" ht="12.75" customHeight="1" x14ac:dyDescent="0.2">
      <c r="A401" s="26" t="s">
        <v>716</v>
      </c>
      <c r="B401" s="27"/>
      <c r="C401" s="28" t="s">
        <v>649</v>
      </c>
      <c r="D401" s="29"/>
      <c r="E401" s="29"/>
      <c r="F401" s="27"/>
      <c r="G401" s="5">
        <v>116394</v>
      </c>
      <c r="I401" s="5">
        <v>0</v>
      </c>
      <c r="K401" s="47">
        <v>116394</v>
      </c>
      <c r="L401" s="27"/>
      <c r="N401" s="47">
        <v>0</v>
      </c>
      <c r="O401" s="27"/>
      <c r="Q401" s="5">
        <v>0</v>
      </c>
      <c r="S401" s="5">
        <v>0</v>
      </c>
      <c r="U401" s="47">
        <v>116394</v>
      </c>
      <c r="V401" s="27"/>
      <c r="X401" s="47">
        <v>0</v>
      </c>
      <c r="Y401" s="27"/>
    </row>
    <row r="402" spans="1:25" ht="12.75" customHeight="1" x14ac:dyDescent="0.2">
      <c r="A402" s="26" t="s">
        <v>717</v>
      </c>
      <c r="B402" s="27"/>
      <c r="C402" s="28" t="s">
        <v>651</v>
      </c>
      <c r="D402" s="29"/>
      <c r="E402" s="29"/>
      <c r="F402" s="27"/>
      <c r="G402" s="5">
        <v>507387</v>
      </c>
      <c r="I402" s="5">
        <v>0</v>
      </c>
      <c r="K402" s="47">
        <v>507387</v>
      </c>
      <c r="L402" s="27"/>
      <c r="N402" s="47">
        <v>0</v>
      </c>
      <c r="O402" s="27"/>
      <c r="Q402" s="5">
        <v>0</v>
      </c>
      <c r="S402" s="5">
        <v>0</v>
      </c>
      <c r="U402" s="47">
        <v>507387</v>
      </c>
      <c r="V402" s="27"/>
      <c r="X402" s="47">
        <v>0</v>
      </c>
      <c r="Y402" s="27"/>
    </row>
    <row r="403" spans="1:25" ht="12.75" customHeight="1" x14ac:dyDescent="0.2">
      <c r="A403" s="26" t="s">
        <v>718</v>
      </c>
      <c r="B403" s="27"/>
      <c r="C403" s="28" t="s">
        <v>653</v>
      </c>
      <c r="D403" s="29"/>
      <c r="E403" s="29"/>
      <c r="F403" s="27"/>
      <c r="G403" s="5">
        <v>3504119</v>
      </c>
      <c r="I403" s="5">
        <v>0</v>
      </c>
      <c r="K403" s="47">
        <v>3504119</v>
      </c>
      <c r="L403" s="27"/>
      <c r="N403" s="47">
        <v>0</v>
      </c>
      <c r="O403" s="27"/>
      <c r="Q403" s="5">
        <v>0</v>
      </c>
      <c r="S403" s="5">
        <v>0</v>
      </c>
      <c r="U403" s="47">
        <v>3504119</v>
      </c>
      <c r="V403" s="27"/>
      <c r="X403" s="47">
        <v>0</v>
      </c>
      <c r="Y403" s="27"/>
    </row>
    <row r="404" spans="1:25" ht="12.75" customHeight="1" x14ac:dyDescent="0.2">
      <c r="A404" s="26" t="s">
        <v>719</v>
      </c>
      <c r="B404" s="27"/>
      <c r="C404" s="28" t="s">
        <v>655</v>
      </c>
      <c r="D404" s="29"/>
      <c r="E404" s="29"/>
      <c r="F404" s="27"/>
      <c r="G404" s="5">
        <v>51416489</v>
      </c>
      <c r="I404" s="5">
        <v>0</v>
      </c>
      <c r="K404" s="47">
        <v>51416489</v>
      </c>
      <c r="L404" s="27"/>
      <c r="N404" s="47">
        <v>0</v>
      </c>
      <c r="O404" s="27"/>
      <c r="Q404" s="5">
        <v>0</v>
      </c>
      <c r="S404" s="5">
        <v>0</v>
      </c>
      <c r="U404" s="47">
        <v>51416489</v>
      </c>
      <c r="V404" s="27"/>
      <c r="X404" s="47">
        <v>0</v>
      </c>
      <c r="Y404" s="27"/>
    </row>
    <row r="405" spans="1:25" ht="12.75" customHeight="1" x14ac:dyDescent="0.2">
      <c r="A405" s="26" t="s">
        <v>720</v>
      </c>
      <c r="B405" s="27"/>
      <c r="C405" s="28" t="s">
        <v>657</v>
      </c>
      <c r="D405" s="29"/>
      <c r="E405" s="29"/>
      <c r="F405" s="27"/>
      <c r="G405" s="5">
        <v>1583343</v>
      </c>
      <c r="I405" s="5">
        <v>0</v>
      </c>
      <c r="K405" s="47">
        <v>1583343</v>
      </c>
      <c r="L405" s="27"/>
      <c r="N405" s="47">
        <v>0</v>
      </c>
      <c r="O405" s="27"/>
      <c r="Q405" s="5">
        <v>0</v>
      </c>
      <c r="S405" s="5">
        <v>0</v>
      </c>
      <c r="U405" s="47">
        <v>1583343</v>
      </c>
      <c r="V405" s="27"/>
      <c r="X405" s="47">
        <v>0</v>
      </c>
      <c r="Y405" s="27"/>
    </row>
    <row r="406" spans="1:25" ht="12.75" customHeight="1" x14ac:dyDescent="0.2">
      <c r="A406" s="26" t="s">
        <v>721</v>
      </c>
      <c r="B406" s="27"/>
      <c r="C406" s="28" t="s">
        <v>659</v>
      </c>
      <c r="D406" s="29"/>
      <c r="E406" s="29"/>
      <c r="F406" s="27"/>
      <c r="G406" s="5">
        <v>17948</v>
      </c>
      <c r="I406" s="5">
        <v>0</v>
      </c>
      <c r="K406" s="47">
        <v>17948</v>
      </c>
      <c r="L406" s="27"/>
      <c r="N406" s="47">
        <v>0</v>
      </c>
      <c r="O406" s="27"/>
      <c r="Q406" s="5">
        <v>0</v>
      </c>
      <c r="S406" s="5">
        <v>0</v>
      </c>
      <c r="U406" s="47">
        <v>17948</v>
      </c>
      <c r="V406" s="27"/>
      <c r="X406" s="47">
        <v>0</v>
      </c>
      <c r="Y406" s="27"/>
    </row>
    <row r="407" spans="1:25" ht="12.75" customHeight="1" x14ac:dyDescent="0.2">
      <c r="A407" s="26" t="s">
        <v>722</v>
      </c>
      <c r="B407" s="27"/>
      <c r="C407" s="28" t="s">
        <v>661</v>
      </c>
      <c r="D407" s="29"/>
      <c r="E407" s="29"/>
      <c r="F407" s="27"/>
      <c r="G407" s="5">
        <v>25633994</v>
      </c>
      <c r="I407" s="5">
        <v>0</v>
      </c>
      <c r="K407" s="47">
        <v>25633994</v>
      </c>
      <c r="L407" s="27"/>
      <c r="N407" s="47">
        <v>0</v>
      </c>
      <c r="O407" s="27"/>
      <c r="Q407" s="5">
        <v>0</v>
      </c>
      <c r="S407" s="5">
        <v>0</v>
      </c>
      <c r="U407" s="47">
        <v>25633994</v>
      </c>
      <c r="V407" s="27"/>
      <c r="X407" s="47">
        <v>0</v>
      </c>
      <c r="Y407" s="27"/>
    </row>
    <row r="408" spans="1:25" ht="12.75" customHeight="1" x14ac:dyDescent="0.2">
      <c r="A408" s="26" t="s">
        <v>723</v>
      </c>
      <c r="B408" s="27"/>
      <c r="C408" s="28" t="s">
        <v>663</v>
      </c>
      <c r="D408" s="29"/>
      <c r="E408" s="29"/>
      <c r="F408" s="27"/>
      <c r="G408" s="5">
        <v>92343539</v>
      </c>
      <c r="I408" s="5">
        <v>0</v>
      </c>
      <c r="K408" s="47">
        <v>92343539</v>
      </c>
      <c r="L408" s="27"/>
      <c r="N408" s="47">
        <v>0</v>
      </c>
      <c r="O408" s="27"/>
      <c r="Q408" s="5">
        <v>0</v>
      </c>
      <c r="S408" s="5">
        <v>0</v>
      </c>
      <c r="U408" s="47">
        <v>92343539</v>
      </c>
      <c r="V408" s="27"/>
      <c r="X408" s="47">
        <v>0</v>
      </c>
      <c r="Y408" s="27"/>
    </row>
    <row r="409" spans="1:25" ht="12.75" customHeight="1" x14ac:dyDescent="0.2">
      <c r="A409" s="26" t="s">
        <v>724</v>
      </c>
      <c r="B409" s="27"/>
      <c r="C409" s="28" t="s">
        <v>725</v>
      </c>
      <c r="D409" s="29"/>
      <c r="E409" s="29"/>
      <c r="F409" s="27"/>
      <c r="G409" s="5">
        <v>125333881</v>
      </c>
      <c r="I409" s="5">
        <v>0</v>
      </c>
      <c r="K409" s="47">
        <v>125333881</v>
      </c>
      <c r="L409" s="27"/>
      <c r="N409" s="47">
        <v>0</v>
      </c>
      <c r="O409" s="27"/>
      <c r="Q409" s="5">
        <v>0</v>
      </c>
      <c r="S409" s="5">
        <v>0</v>
      </c>
      <c r="U409" s="47">
        <v>125333881</v>
      </c>
      <c r="V409" s="27"/>
      <c r="X409" s="47">
        <v>0</v>
      </c>
      <c r="Y409" s="27"/>
    </row>
    <row r="410" spans="1:25" ht="12.75" customHeight="1" x14ac:dyDescent="0.2">
      <c r="A410" s="26" t="s">
        <v>726</v>
      </c>
      <c r="B410" s="27"/>
      <c r="C410" s="28" t="s">
        <v>667</v>
      </c>
      <c r="D410" s="29"/>
      <c r="E410" s="29"/>
      <c r="F410" s="27"/>
      <c r="G410" s="5">
        <v>9671697</v>
      </c>
      <c r="I410" s="5">
        <v>0</v>
      </c>
      <c r="K410" s="47">
        <v>9671697</v>
      </c>
      <c r="L410" s="27"/>
      <c r="N410" s="47">
        <v>0</v>
      </c>
      <c r="O410" s="27"/>
      <c r="Q410" s="5">
        <v>0</v>
      </c>
      <c r="S410" s="5">
        <v>0</v>
      </c>
      <c r="U410" s="47">
        <v>9671697</v>
      </c>
      <c r="V410" s="27"/>
      <c r="X410" s="47">
        <v>0</v>
      </c>
      <c r="Y410" s="27"/>
    </row>
    <row r="411" spans="1:25" ht="12.75" customHeight="1" x14ac:dyDescent="0.2">
      <c r="A411" s="26" t="s">
        <v>727</v>
      </c>
      <c r="B411" s="27"/>
      <c r="C411" s="28" t="s">
        <v>669</v>
      </c>
      <c r="D411" s="29"/>
      <c r="E411" s="29"/>
      <c r="F411" s="27"/>
      <c r="G411" s="5">
        <v>249498128</v>
      </c>
      <c r="I411" s="5">
        <v>0</v>
      </c>
      <c r="K411" s="47">
        <v>249498128</v>
      </c>
      <c r="L411" s="27"/>
      <c r="N411" s="47">
        <v>0</v>
      </c>
      <c r="O411" s="27"/>
      <c r="Q411" s="5">
        <v>0</v>
      </c>
      <c r="S411" s="5">
        <v>0</v>
      </c>
      <c r="U411" s="47">
        <v>249498128</v>
      </c>
      <c r="V411" s="27"/>
      <c r="X411" s="47">
        <v>0</v>
      </c>
      <c r="Y411" s="27"/>
    </row>
    <row r="412" spans="1:25" ht="12.75" customHeight="1" x14ac:dyDescent="0.2">
      <c r="A412" s="26" t="s">
        <v>728</v>
      </c>
      <c r="B412" s="27"/>
      <c r="C412" s="28" t="s">
        <v>671</v>
      </c>
      <c r="D412" s="29"/>
      <c r="E412" s="29"/>
      <c r="F412" s="27"/>
      <c r="G412" s="5">
        <v>112945531</v>
      </c>
      <c r="I412" s="5">
        <v>0</v>
      </c>
      <c r="K412" s="47">
        <v>112945531</v>
      </c>
      <c r="L412" s="27"/>
      <c r="N412" s="47">
        <v>0</v>
      </c>
      <c r="O412" s="27"/>
      <c r="Q412" s="5">
        <v>0</v>
      </c>
      <c r="S412" s="5">
        <v>0</v>
      </c>
      <c r="U412" s="47">
        <v>112945531</v>
      </c>
      <c r="V412" s="27"/>
      <c r="X412" s="47">
        <v>0</v>
      </c>
      <c r="Y412" s="27"/>
    </row>
    <row r="413" spans="1:25" ht="12.75" customHeight="1" x14ac:dyDescent="0.2">
      <c r="A413" s="26" t="s">
        <v>729</v>
      </c>
      <c r="B413" s="27"/>
      <c r="C413" s="28" t="s">
        <v>730</v>
      </c>
      <c r="D413" s="29"/>
      <c r="E413" s="29"/>
      <c r="F413" s="27"/>
      <c r="G413" s="5">
        <v>39697543</v>
      </c>
      <c r="I413" s="5">
        <v>0</v>
      </c>
      <c r="K413" s="47">
        <v>39697543</v>
      </c>
      <c r="L413" s="27"/>
      <c r="N413" s="47">
        <v>0</v>
      </c>
      <c r="O413" s="27"/>
      <c r="Q413" s="5">
        <v>0</v>
      </c>
      <c r="S413" s="5">
        <v>0</v>
      </c>
      <c r="U413" s="47">
        <v>39697543</v>
      </c>
      <c r="V413" s="27"/>
      <c r="X413" s="47">
        <v>0</v>
      </c>
      <c r="Y413" s="27"/>
    </row>
    <row r="414" spans="1:25" ht="12.75" customHeight="1" x14ac:dyDescent="0.2">
      <c r="A414" s="30" t="s">
        <v>970</v>
      </c>
      <c r="B414" s="31"/>
      <c r="C414" s="28" t="s">
        <v>675</v>
      </c>
      <c r="D414" s="29"/>
      <c r="E414" s="29"/>
      <c r="F414" s="27"/>
      <c r="G414" s="5">
        <v>30887408</v>
      </c>
      <c r="I414" s="5">
        <v>0</v>
      </c>
      <c r="K414" s="47">
        <v>30887408</v>
      </c>
      <c r="L414" s="27"/>
      <c r="N414" s="47">
        <v>0</v>
      </c>
      <c r="O414" s="27"/>
      <c r="Q414" s="5">
        <v>0</v>
      </c>
      <c r="S414" s="5">
        <v>0</v>
      </c>
      <c r="U414" s="47">
        <v>30887408</v>
      </c>
      <c r="V414" s="27"/>
      <c r="X414" s="47">
        <v>0</v>
      </c>
      <c r="Y414" s="27"/>
    </row>
    <row r="415" spans="1:25" ht="12.75" customHeight="1" x14ac:dyDescent="0.2">
      <c r="A415" s="26" t="s">
        <v>731</v>
      </c>
      <c r="B415" s="27"/>
      <c r="C415" s="28" t="s">
        <v>677</v>
      </c>
      <c r="D415" s="29"/>
      <c r="E415" s="29"/>
      <c r="F415" s="27"/>
      <c r="G415" s="5">
        <v>8015049</v>
      </c>
      <c r="I415" s="5">
        <v>0</v>
      </c>
      <c r="K415" s="47">
        <v>8015049</v>
      </c>
      <c r="L415" s="27"/>
      <c r="N415" s="47">
        <v>0</v>
      </c>
      <c r="O415" s="27"/>
      <c r="Q415" s="5">
        <v>0</v>
      </c>
      <c r="S415" s="5">
        <v>0</v>
      </c>
      <c r="U415" s="47">
        <v>8015049</v>
      </c>
      <c r="V415" s="27"/>
      <c r="X415" s="47">
        <v>0</v>
      </c>
      <c r="Y415" s="27"/>
    </row>
    <row r="416" spans="1:25" ht="12.75" customHeight="1" x14ac:dyDescent="0.2">
      <c r="A416" s="26" t="s">
        <v>732</v>
      </c>
      <c r="B416" s="27"/>
      <c r="C416" s="28" t="s">
        <v>681</v>
      </c>
      <c r="D416" s="29"/>
      <c r="E416" s="29"/>
      <c r="F416" s="27"/>
      <c r="G416" s="5">
        <v>1734616</v>
      </c>
      <c r="I416" s="5">
        <v>0</v>
      </c>
      <c r="K416" s="47">
        <v>1734616</v>
      </c>
      <c r="L416" s="27"/>
      <c r="N416" s="47">
        <v>0</v>
      </c>
      <c r="O416" s="27"/>
      <c r="Q416" s="5">
        <v>0</v>
      </c>
      <c r="S416" s="5">
        <v>0</v>
      </c>
      <c r="U416" s="47">
        <v>1734616</v>
      </c>
      <c r="V416" s="27"/>
      <c r="X416" s="47">
        <v>0</v>
      </c>
      <c r="Y416" s="27"/>
    </row>
    <row r="417" spans="1:25" ht="12.75" customHeight="1" x14ac:dyDescent="0.2">
      <c r="A417" s="26" t="s">
        <v>733</v>
      </c>
      <c r="B417" s="27"/>
      <c r="C417" s="28" t="s">
        <v>734</v>
      </c>
      <c r="D417" s="29"/>
      <c r="E417" s="29"/>
      <c r="F417" s="27"/>
      <c r="G417" s="5">
        <v>2894841254</v>
      </c>
      <c r="I417" s="5">
        <v>0</v>
      </c>
      <c r="K417" s="47">
        <v>2894841254</v>
      </c>
      <c r="L417" s="27"/>
      <c r="N417" s="47">
        <v>0</v>
      </c>
      <c r="O417" s="27"/>
      <c r="Q417" s="5">
        <v>0</v>
      </c>
      <c r="S417" s="5">
        <v>0</v>
      </c>
      <c r="U417" s="47">
        <v>2894841254</v>
      </c>
      <c r="V417" s="27"/>
      <c r="X417" s="47">
        <v>0</v>
      </c>
      <c r="Y417" s="27"/>
    </row>
    <row r="418" spans="1:25" ht="12.75" customHeight="1" x14ac:dyDescent="0.2">
      <c r="A418" s="26" t="s">
        <v>735</v>
      </c>
      <c r="B418" s="27"/>
      <c r="C418" s="28" t="s">
        <v>736</v>
      </c>
      <c r="D418" s="29"/>
      <c r="E418" s="29"/>
      <c r="F418" s="27"/>
      <c r="G418" s="5">
        <v>95539194</v>
      </c>
      <c r="I418" s="5">
        <v>0</v>
      </c>
      <c r="K418" s="47">
        <v>95539194</v>
      </c>
      <c r="L418" s="27"/>
      <c r="N418" s="47">
        <v>0</v>
      </c>
      <c r="O418" s="27"/>
      <c r="Q418" s="5">
        <v>0</v>
      </c>
      <c r="S418" s="5">
        <v>0</v>
      </c>
      <c r="U418" s="47">
        <v>95539194</v>
      </c>
      <c r="V418" s="27"/>
      <c r="X418" s="47">
        <v>0</v>
      </c>
      <c r="Y418" s="27"/>
    </row>
    <row r="419" spans="1:25" ht="12.75" customHeight="1" x14ac:dyDescent="0.2">
      <c r="A419" s="26" t="s">
        <v>737</v>
      </c>
      <c r="B419" s="27"/>
      <c r="C419" s="28" t="s">
        <v>738</v>
      </c>
      <c r="D419" s="29"/>
      <c r="E419" s="29"/>
      <c r="F419" s="27"/>
      <c r="G419" s="5">
        <v>16104707</v>
      </c>
      <c r="I419" s="5">
        <v>0</v>
      </c>
      <c r="K419" s="47">
        <v>16104707</v>
      </c>
      <c r="L419" s="27"/>
      <c r="N419" s="47">
        <v>0</v>
      </c>
      <c r="O419" s="27"/>
      <c r="Q419" s="5">
        <v>0</v>
      </c>
      <c r="S419" s="5">
        <v>0</v>
      </c>
      <c r="U419" s="47">
        <v>16104707</v>
      </c>
      <c r="V419" s="27"/>
      <c r="X419" s="47">
        <v>0</v>
      </c>
      <c r="Y419" s="27"/>
    </row>
    <row r="420" spans="1:25" ht="12.75" customHeight="1" x14ac:dyDescent="0.2">
      <c r="A420" s="26" t="s">
        <v>739</v>
      </c>
      <c r="B420" s="27"/>
      <c r="C420" s="28" t="s">
        <v>740</v>
      </c>
      <c r="D420" s="29"/>
      <c r="E420" s="29"/>
      <c r="F420" s="27"/>
      <c r="G420" s="5">
        <v>684645661</v>
      </c>
      <c r="I420" s="5">
        <v>0</v>
      </c>
      <c r="K420" s="47">
        <v>684645661</v>
      </c>
      <c r="L420" s="27"/>
      <c r="N420" s="47">
        <v>0</v>
      </c>
      <c r="O420" s="27"/>
      <c r="Q420" s="5">
        <v>0</v>
      </c>
      <c r="S420" s="5">
        <v>0</v>
      </c>
      <c r="U420" s="47">
        <v>684645661</v>
      </c>
      <c r="V420" s="27"/>
      <c r="X420" s="47">
        <v>0</v>
      </c>
      <c r="Y420" s="27"/>
    </row>
    <row r="421" spans="1:25" ht="12.75" customHeight="1" x14ac:dyDescent="0.2">
      <c r="A421" s="26" t="s">
        <v>741</v>
      </c>
      <c r="B421" s="27"/>
      <c r="C421" s="28" t="s">
        <v>742</v>
      </c>
      <c r="D421" s="29"/>
      <c r="E421" s="29"/>
      <c r="F421" s="27"/>
      <c r="G421" s="5">
        <v>104050000</v>
      </c>
      <c r="I421" s="5">
        <v>0</v>
      </c>
      <c r="K421" s="47">
        <v>104050000</v>
      </c>
      <c r="L421" s="27"/>
      <c r="N421" s="47">
        <v>0</v>
      </c>
      <c r="O421" s="27"/>
      <c r="Q421" s="5">
        <v>0</v>
      </c>
      <c r="S421" s="5">
        <v>0</v>
      </c>
      <c r="U421" s="47">
        <v>104050000</v>
      </c>
      <c r="V421" s="27"/>
      <c r="X421" s="47">
        <v>0</v>
      </c>
      <c r="Y421" s="27"/>
    </row>
    <row r="422" spans="1:25" ht="12.75" customHeight="1" x14ac:dyDescent="0.2">
      <c r="A422" s="26" t="s">
        <v>743</v>
      </c>
      <c r="B422" s="27"/>
      <c r="C422" s="28" t="s">
        <v>744</v>
      </c>
      <c r="D422" s="29"/>
      <c r="E422" s="29"/>
      <c r="F422" s="27"/>
      <c r="G422" s="5">
        <v>191710000</v>
      </c>
      <c r="I422" s="5">
        <v>0</v>
      </c>
      <c r="K422" s="47">
        <v>191710000</v>
      </c>
      <c r="L422" s="27"/>
      <c r="N422" s="47">
        <v>0</v>
      </c>
      <c r="O422" s="27"/>
      <c r="Q422" s="5">
        <v>0</v>
      </c>
      <c r="S422" s="5">
        <v>0</v>
      </c>
      <c r="U422" s="47">
        <v>191710000</v>
      </c>
      <c r="V422" s="27"/>
      <c r="X422" s="47">
        <v>0</v>
      </c>
      <c r="Y422" s="27"/>
    </row>
    <row r="423" spans="1:25" ht="12.75" customHeight="1" x14ac:dyDescent="0.2">
      <c r="A423" s="26" t="s">
        <v>745</v>
      </c>
      <c r="B423" s="27"/>
      <c r="C423" s="28" t="s">
        <v>746</v>
      </c>
      <c r="D423" s="29"/>
      <c r="E423" s="29"/>
      <c r="F423" s="27"/>
      <c r="G423" s="5">
        <v>21200000</v>
      </c>
      <c r="I423" s="5">
        <v>0</v>
      </c>
      <c r="K423" s="47">
        <v>21200000</v>
      </c>
      <c r="L423" s="27"/>
      <c r="N423" s="47">
        <v>0</v>
      </c>
      <c r="O423" s="27"/>
      <c r="Q423" s="5">
        <v>0</v>
      </c>
      <c r="S423" s="5">
        <v>0</v>
      </c>
      <c r="U423" s="47">
        <v>21200000</v>
      </c>
      <c r="V423" s="27"/>
      <c r="X423" s="47">
        <v>0</v>
      </c>
      <c r="Y423" s="27"/>
    </row>
    <row r="424" spans="1:25" ht="12.75" customHeight="1" x14ac:dyDescent="0.2">
      <c r="A424" s="26" t="s">
        <v>747</v>
      </c>
      <c r="B424" s="27"/>
      <c r="C424" s="28" t="s">
        <v>748</v>
      </c>
      <c r="D424" s="29"/>
      <c r="E424" s="29"/>
      <c r="F424" s="27"/>
      <c r="G424" s="5">
        <v>353772</v>
      </c>
      <c r="I424" s="5">
        <v>0</v>
      </c>
      <c r="K424" s="47">
        <v>353772</v>
      </c>
      <c r="L424" s="27"/>
      <c r="N424" s="47">
        <v>0</v>
      </c>
      <c r="O424" s="27"/>
      <c r="Q424" s="5">
        <v>0</v>
      </c>
      <c r="S424" s="5">
        <v>0</v>
      </c>
      <c r="U424" s="47">
        <v>353772</v>
      </c>
      <c r="V424" s="27"/>
      <c r="X424" s="47">
        <v>0</v>
      </c>
      <c r="Y424" s="27"/>
    </row>
    <row r="425" spans="1:25" ht="12.75" customHeight="1" x14ac:dyDescent="0.2">
      <c r="A425" s="26" t="s">
        <v>749</v>
      </c>
      <c r="B425" s="27"/>
      <c r="C425" s="28" t="s">
        <v>750</v>
      </c>
      <c r="D425" s="29"/>
      <c r="E425" s="29"/>
      <c r="F425" s="27"/>
      <c r="G425" s="5">
        <v>10644403</v>
      </c>
      <c r="I425" s="5">
        <v>0</v>
      </c>
      <c r="K425" s="47">
        <v>10644403</v>
      </c>
      <c r="L425" s="27"/>
      <c r="N425" s="47">
        <v>0</v>
      </c>
      <c r="O425" s="27"/>
      <c r="Q425" s="5">
        <v>0</v>
      </c>
      <c r="S425" s="5">
        <v>0</v>
      </c>
      <c r="U425" s="47">
        <v>10644403</v>
      </c>
      <c r="V425" s="27"/>
      <c r="X425" s="47">
        <v>0</v>
      </c>
      <c r="Y425" s="27"/>
    </row>
    <row r="426" spans="1:25" ht="12.75" customHeight="1" x14ac:dyDescent="0.2">
      <c r="A426" s="26" t="s">
        <v>751</v>
      </c>
      <c r="B426" s="27"/>
      <c r="C426" s="28" t="s">
        <v>752</v>
      </c>
      <c r="D426" s="29"/>
      <c r="E426" s="29"/>
      <c r="F426" s="27"/>
      <c r="G426" s="5">
        <v>10717872</v>
      </c>
      <c r="I426" s="5">
        <v>0</v>
      </c>
      <c r="K426" s="47">
        <v>10717872</v>
      </c>
      <c r="L426" s="27"/>
      <c r="N426" s="47">
        <v>0</v>
      </c>
      <c r="O426" s="27"/>
      <c r="Q426" s="5">
        <v>0</v>
      </c>
      <c r="S426" s="5">
        <v>0</v>
      </c>
      <c r="U426" s="47">
        <v>10717872</v>
      </c>
      <c r="V426" s="27"/>
      <c r="X426" s="47">
        <v>0</v>
      </c>
      <c r="Y426" s="27"/>
    </row>
    <row r="427" spans="1:25" ht="12.75" customHeight="1" x14ac:dyDescent="0.2">
      <c r="A427" s="30" t="s">
        <v>969</v>
      </c>
      <c r="B427" s="31"/>
      <c r="C427" s="28" t="s">
        <v>968</v>
      </c>
      <c r="D427" s="29"/>
      <c r="E427" s="29"/>
      <c r="F427" s="27"/>
      <c r="G427" s="5">
        <v>9301645</v>
      </c>
      <c r="I427" s="5">
        <v>0</v>
      </c>
      <c r="K427" s="47">
        <v>9301645</v>
      </c>
      <c r="L427" s="27"/>
      <c r="N427" s="47">
        <v>0</v>
      </c>
      <c r="O427" s="27"/>
      <c r="Q427" s="5">
        <v>0</v>
      </c>
      <c r="S427" s="5">
        <v>0</v>
      </c>
      <c r="U427" s="47">
        <v>9301645</v>
      </c>
      <c r="V427" s="27"/>
      <c r="X427" s="47">
        <v>0</v>
      </c>
      <c r="Y427" s="27"/>
    </row>
    <row r="428" spans="1:25" ht="12.75" customHeight="1" x14ac:dyDescent="0.2">
      <c r="A428" s="26" t="s">
        <v>753</v>
      </c>
      <c r="B428" s="27"/>
      <c r="C428" s="28" t="s">
        <v>754</v>
      </c>
      <c r="D428" s="29"/>
      <c r="E428" s="29"/>
      <c r="F428" s="27"/>
      <c r="G428" s="5">
        <v>94325000</v>
      </c>
      <c r="I428" s="5">
        <v>0</v>
      </c>
      <c r="K428" s="47">
        <v>94325000</v>
      </c>
      <c r="L428" s="27"/>
      <c r="N428" s="47">
        <v>0</v>
      </c>
      <c r="O428" s="27"/>
      <c r="Q428" s="5">
        <v>0</v>
      </c>
      <c r="S428" s="5">
        <v>0</v>
      </c>
      <c r="U428" s="47">
        <v>94325000</v>
      </c>
      <c r="V428" s="27"/>
      <c r="X428" s="47">
        <v>0</v>
      </c>
      <c r="Y428" s="27"/>
    </row>
    <row r="429" spans="1:25" ht="12.75" customHeight="1" x14ac:dyDescent="0.2">
      <c r="A429" s="26" t="s">
        <v>755</v>
      </c>
      <c r="B429" s="27"/>
      <c r="C429" s="28" t="s">
        <v>756</v>
      </c>
      <c r="D429" s="29"/>
      <c r="E429" s="29"/>
      <c r="F429" s="27"/>
      <c r="G429" s="5">
        <v>2597309</v>
      </c>
      <c r="I429" s="5">
        <v>0</v>
      </c>
      <c r="K429" s="47">
        <v>2597309</v>
      </c>
      <c r="L429" s="27"/>
      <c r="N429" s="47">
        <v>0</v>
      </c>
      <c r="O429" s="27"/>
      <c r="Q429" s="5">
        <v>0</v>
      </c>
      <c r="S429" s="5">
        <v>0</v>
      </c>
      <c r="U429" s="47">
        <v>2597309</v>
      </c>
      <c r="V429" s="27"/>
      <c r="X429" s="47">
        <v>0</v>
      </c>
      <c r="Y429" s="27"/>
    </row>
    <row r="430" spans="1:25" ht="12.75" customHeight="1" x14ac:dyDescent="0.2">
      <c r="A430" s="30" t="s">
        <v>1320</v>
      </c>
      <c r="B430" s="31"/>
      <c r="C430" s="28" t="s">
        <v>1321</v>
      </c>
      <c r="D430" s="29"/>
      <c r="E430" s="29"/>
      <c r="F430" s="27"/>
      <c r="G430" s="5">
        <v>56138273</v>
      </c>
      <c r="I430" s="5">
        <v>0</v>
      </c>
      <c r="K430" s="47">
        <v>56138273</v>
      </c>
      <c r="L430" s="27"/>
      <c r="N430" s="47">
        <v>0</v>
      </c>
      <c r="O430" s="27"/>
      <c r="Q430" s="5">
        <v>0</v>
      </c>
      <c r="S430" s="5">
        <v>0</v>
      </c>
      <c r="U430" s="47">
        <v>56138273</v>
      </c>
      <c r="V430" s="27"/>
      <c r="X430" s="47">
        <v>0</v>
      </c>
      <c r="Y430" s="27"/>
    </row>
    <row r="431" spans="1:25" ht="12.75" customHeight="1" x14ac:dyDescent="0.2">
      <c r="A431" s="26" t="s">
        <v>757</v>
      </c>
      <c r="B431" s="27"/>
      <c r="C431" s="28" t="s">
        <v>758</v>
      </c>
      <c r="D431" s="29"/>
      <c r="E431" s="29"/>
      <c r="F431" s="27"/>
      <c r="G431" s="5">
        <v>249291893</v>
      </c>
      <c r="I431" s="5">
        <v>0</v>
      </c>
      <c r="K431" s="47">
        <v>249291893</v>
      </c>
      <c r="L431" s="27"/>
      <c r="N431" s="47">
        <v>0</v>
      </c>
      <c r="O431" s="27"/>
      <c r="Q431" s="5">
        <v>0</v>
      </c>
      <c r="S431" s="5">
        <v>0</v>
      </c>
      <c r="U431" s="47">
        <v>249291893</v>
      </c>
      <c r="V431" s="27"/>
      <c r="X431" s="47">
        <v>0</v>
      </c>
      <c r="Y431" s="27"/>
    </row>
    <row r="432" spans="1:25" ht="12.75" customHeight="1" x14ac:dyDescent="0.2">
      <c r="A432" s="26" t="s">
        <v>759</v>
      </c>
      <c r="B432" s="27"/>
      <c r="C432" s="28" t="s">
        <v>760</v>
      </c>
      <c r="D432" s="29"/>
      <c r="E432" s="29"/>
      <c r="F432" s="27"/>
      <c r="G432" s="5">
        <v>36400000</v>
      </c>
      <c r="I432" s="5">
        <v>0</v>
      </c>
      <c r="K432" s="47">
        <v>36400000</v>
      </c>
      <c r="L432" s="27"/>
      <c r="N432" s="47">
        <v>0</v>
      </c>
      <c r="O432" s="27"/>
      <c r="Q432" s="5">
        <v>0</v>
      </c>
      <c r="S432" s="5">
        <v>0</v>
      </c>
      <c r="U432" s="47">
        <v>36400000</v>
      </c>
      <c r="V432" s="27"/>
      <c r="X432" s="47">
        <v>0</v>
      </c>
      <c r="Y432" s="27"/>
    </row>
    <row r="433" spans="1:25" ht="12.75" customHeight="1" x14ac:dyDescent="0.2">
      <c r="A433" s="26" t="s">
        <v>761</v>
      </c>
      <c r="B433" s="27"/>
      <c r="C433" s="28" t="s">
        <v>762</v>
      </c>
      <c r="D433" s="29"/>
      <c r="E433" s="29"/>
      <c r="F433" s="27"/>
      <c r="G433" s="5">
        <v>64600000</v>
      </c>
      <c r="I433" s="5">
        <v>0</v>
      </c>
      <c r="K433" s="47">
        <v>64600000</v>
      </c>
      <c r="L433" s="27"/>
      <c r="N433" s="47">
        <v>0</v>
      </c>
      <c r="O433" s="27"/>
      <c r="Q433" s="5">
        <v>0</v>
      </c>
      <c r="S433" s="5">
        <v>0</v>
      </c>
      <c r="U433" s="47">
        <v>64600000</v>
      </c>
      <c r="V433" s="27"/>
      <c r="X433" s="47">
        <v>0</v>
      </c>
      <c r="Y433" s="27"/>
    </row>
    <row r="434" spans="1:25" ht="12.75" customHeight="1" x14ac:dyDescent="0.2">
      <c r="A434" s="26" t="s">
        <v>763</v>
      </c>
      <c r="B434" s="27"/>
      <c r="C434" s="28" t="s">
        <v>764</v>
      </c>
      <c r="D434" s="29"/>
      <c r="E434" s="29"/>
      <c r="F434" s="27"/>
      <c r="G434" s="5">
        <v>22034</v>
      </c>
      <c r="I434" s="5">
        <v>0</v>
      </c>
      <c r="K434" s="47">
        <v>22034</v>
      </c>
      <c r="L434" s="27"/>
      <c r="N434" s="47">
        <v>0</v>
      </c>
      <c r="O434" s="27"/>
      <c r="Q434" s="5">
        <v>0</v>
      </c>
      <c r="S434" s="5">
        <v>0</v>
      </c>
      <c r="U434" s="47">
        <v>22034</v>
      </c>
      <c r="V434" s="27"/>
      <c r="X434" s="47">
        <v>0</v>
      </c>
      <c r="Y434" s="27"/>
    </row>
    <row r="435" spans="1:25" ht="12.75" customHeight="1" x14ac:dyDescent="0.2">
      <c r="A435" s="26" t="s">
        <v>765</v>
      </c>
      <c r="B435" s="27"/>
      <c r="C435" s="28" t="s">
        <v>766</v>
      </c>
      <c r="D435" s="29"/>
      <c r="E435" s="29"/>
      <c r="F435" s="27"/>
      <c r="G435" s="5">
        <v>130396</v>
      </c>
      <c r="I435" s="5">
        <v>0</v>
      </c>
      <c r="K435" s="47">
        <v>130396</v>
      </c>
      <c r="L435" s="27"/>
      <c r="N435" s="47">
        <v>0</v>
      </c>
      <c r="O435" s="27"/>
      <c r="Q435" s="5">
        <v>0</v>
      </c>
      <c r="S435" s="5">
        <v>0</v>
      </c>
      <c r="U435" s="47">
        <v>130396</v>
      </c>
      <c r="V435" s="27"/>
      <c r="X435" s="47">
        <v>0</v>
      </c>
      <c r="Y435" s="27"/>
    </row>
    <row r="436" spans="1:25" ht="12.75" customHeight="1" x14ac:dyDescent="0.2">
      <c r="A436" s="26" t="s">
        <v>767</v>
      </c>
      <c r="B436" s="27"/>
      <c r="C436" s="28" t="s">
        <v>768</v>
      </c>
      <c r="D436" s="29"/>
      <c r="E436" s="29"/>
      <c r="F436" s="27"/>
      <c r="G436" s="5">
        <v>50000</v>
      </c>
      <c r="I436" s="5">
        <v>0</v>
      </c>
      <c r="K436" s="47">
        <v>50000</v>
      </c>
      <c r="L436" s="27"/>
      <c r="N436" s="47">
        <v>0</v>
      </c>
      <c r="O436" s="27"/>
      <c r="Q436" s="5">
        <v>0</v>
      </c>
      <c r="S436" s="5">
        <v>0</v>
      </c>
      <c r="U436" s="47">
        <v>50000</v>
      </c>
      <c r="V436" s="27"/>
      <c r="X436" s="47">
        <v>0</v>
      </c>
      <c r="Y436" s="27"/>
    </row>
    <row r="437" spans="1:25" ht="12.75" customHeight="1" x14ac:dyDescent="0.2">
      <c r="A437" s="26" t="s">
        <v>769</v>
      </c>
      <c r="B437" s="27"/>
      <c r="C437" s="28" t="s">
        <v>770</v>
      </c>
      <c r="D437" s="29"/>
      <c r="E437" s="29"/>
      <c r="F437" s="27"/>
      <c r="G437" s="5">
        <v>18630094</v>
      </c>
      <c r="I437" s="5">
        <v>3692702</v>
      </c>
      <c r="K437" s="47">
        <v>14937392</v>
      </c>
      <c r="L437" s="27"/>
      <c r="N437" s="47">
        <v>0</v>
      </c>
      <c r="O437" s="27"/>
      <c r="Q437" s="5">
        <v>0</v>
      </c>
      <c r="S437" s="5">
        <v>0</v>
      </c>
      <c r="U437" s="47">
        <v>14937392</v>
      </c>
      <c r="V437" s="27"/>
      <c r="X437" s="47">
        <v>0</v>
      </c>
      <c r="Y437" s="27"/>
    </row>
    <row r="438" spans="1:25" ht="12.75" customHeight="1" x14ac:dyDescent="0.2">
      <c r="A438" s="30" t="s">
        <v>965</v>
      </c>
      <c r="B438" s="31"/>
      <c r="C438" s="28" t="s">
        <v>964</v>
      </c>
      <c r="D438" s="29"/>
      <c r="E438" s="29"/>
      <c r="F438" s="27"/>
      <c r="G438" s="5">
        <v>10660</v>
      </c>
      <c r="I438" s="5">
        <v>0</v>
      </c>
      <c r="K438" s="47">
        <v>10660</v>
      </c>
      <c r="L438" s="27"/>
      <c r="N438" s="47">
        <v>0</v>
      </c>
      <c r="O438" s="27"/>
      <c r="Q438" s="5">
        <v>0</v>
      </c>
      <c r="S438" s="5">
        <v>0</v>
      </c>
      <c r="U438" s="47">
        <v>10660</v>
      </c>
      <c r="V438" s="27"/>
      <c r="X438" s="47">
        <v>0</v>
      </c>
      <c r="Y438" s="27"/>
    </row>
    <row r="439" spans="1:25" ht="12.75" customHeight="1" x14ac:dyDescent="0.2">
      <c r="A439" s="26" t="s">
        <v>771</v>
      </c>
      <c r="B439" s="27"/>
      <c r="C439" s="28" t="s">
        <v>772</v>
      </c>
      <c r="D439" s="29"/>
      <c r="E439" s="29"/>
      <c r="F439" s="27"/>
      <c r="G439" s="5">
        <v>17117395</v>
      </c>
      <c r="I439" s="5">
        <v>1785000</v>
      </c>
      <c r="K439" s="47">
        <v>15332395</v>
      </c>
      <c r="L439" s="27"/>
      <c r="N439" s="47">
        <v>0</v>
      </c>
      <c r="O439" s="27"/>
      <c r="Q439" s="5">
        <v>0</v>
      </c>
      <c r="S439" s="5">
        <v>0</v>
      </c>
      <c r="U439" s="47">
        <v>15332395</v>
      </c>
      <c r="V439" s="27"/>
      <c r="X439" s="47">
        <v>0</v>
      </c>
      <c r="Y439" s="27"/>
    </row>
    <row r="440" spans="1:25" ht="12.75" customHeight="1" x14ac:dyDescent="0.2">
      <c r="A440" s="26" t="s">
        <v>773</v>
      </c>
      <c r="B440" s="27"/>
      <c r="C440" s="28" t="s">
        <v>774</v>
      </c>
      <c r="D440" s="29"/>
      <c r="E440" s="29"/>
      <c r="F440" s="27"/>
      <c r="G440" s="5">
        <v>60191358</v>
      </c>
      <c r="I440" s="5">
        <v>15999995</v>
      </c>
      <c r="K440" s="47">
        <v>44191363</v>
      </c>
      <c r="L440" s="27"/>
      <c r="N440" s="47">
        <v>0</v>
      </c>
      <c r="O440" s="27"/>
      <c r="Q440" s="5">
        <v>0</v>
      </c>
      <c r="S440" s="5">
        <v>0</v>
      </c>
      <c r="U440" s="47">
        <v>44191363</v>
      </c>
      <c r="V440" s="27"/>
      <c r="X440" s="47">
        <v>0</v>
      </c>
      <c r="Y440" s="27"/>
    </row>
    <row r="441" spans="1:25" ht="12.75" customHeight="1" x14ac:dyDescent="0.2">
      <c r="A441" s="26" t="s">
        <v>775</v>
      </c>
      <c r="B441" s="27"/>
      <c r="C441" s="28" t="s">
        <v>776</v>
      </c>
      <c r="D441" s="29"/>
      <c r="E441" s="29"/>
      <c r="F441" s="27"/>
      <c r="G441" s="5">
        <v>13364545</v>
      </c>
      <c r="I441" s="5">
        <v>2384546</v>
      </c>
      <c r="K441" s="47">
        <v>10979999</v>
      </c>
      <c r="L441" s="27"/>
      <c r="N441" s="47">
        <v>0</v>
      </c>
      <c r="O441" s="27"/>
      <c r="Q441" s="5">
        <v>0</v>
      </c>
      <c r="S441" s="5">
        <v>0</v>
      </c>
      <c r="U441" s="47">
        <v>10979999</v>
      </c>
      <c r="V441" s="27"/>
      <c r="X441" s="47">
        <v>0</v>
      </c>
      <c r="Y441" s="27"/>
    </row>
    <row r="442" spans="1:25" ht="12.75" customHeight="1" x14ac:dyDescent="0.2">
      <c r="A442" s="26" t="s">
        <v>777</v>
      </c>
      <c r="B442" s="27"/>
      <c r="C442" s="28" t="s">
        <v>778</v>
      </c>
      <c r="D442" s="29"/>
      <c r="E442" s="29"/>
      <c r="F442" s="27"/>
      <c r="G442" s="5">
        <v>171687754</v>
      </c>
      <c r="I442" s="5">
        <v>7287107</v>
      </c>
      <c r="K442" s="47">
        <v>164400647</v>
      </c>
      <c r="L442" s="27"/>
      <c r="N442" s="47">
        <v>0</v>
      </c>
      <c r="O442" s="27"/>
      <c r="Q442" s="5">
        <v>0</v>
      </c>
      <c r="S442" s="5">
        <v>0</v>
      </c>
      <c r="U442" s="47">
        <v>164400647</v>
      </c>
      <c r="V442" s="27"/>
      <c r="X442" s="47">
        <v>0</v>
      </c>
      <c r="Y442" s="27"/>
    </row>
    <row r="443" spans="1:25" ht="12.75" customHeight="1" x14ac:dyDescent="0.2">
      <c r="A443" s="26" t="s">
        <v>779</v>
      </c>
      <c r="B443" s="27"/>
      <c r="C443" s="28" t="s">
        <v>780</v>
      </c>
      <c r="D443" s="29"/>
      <c r="E443" s="29"/>
      <c r="F443" s="27"/>
      <c r="G443" s="5">
        <v>77435313</v>
      </c>
      <c r="I443" s="5">
        <v>5607006</v>
      </c>
      <c r="K443" s="47">
        <v>71828307</v>
      </c>
      <c r="L443" s="27"/>
      <c r="N443" s="47">
        <v>0</v>
      </c>
      <c r="O443" s="27"/>
      <c r="Q443" s="5">
        <v>0</v>
      </c>
      <c r="S443" s="5">
        <v>0</v>
      </c>
      <c r="U443" s="47">
        <v>71828307</v>
      </c>
      <c r="V443" s="27"/>
      <c r="X443" s="47">
        <v>0</v>
      </c>
      <c r="Y443" s="27"/>
    </row>
    <row r="444" spans="1:25" ht="12.75" customHeight="1" x14ac:dyDescent="0.2">
      <c r="A444" s="26" t="s">
        <v>781</v>
      </c>
      <c r="B444" s="27"/>
      <c r="C444" s="28" t="s">
        <v>782</v>
      </c>
      <c r="D444" s="29"/>
      <c r="E444" s="29"/>
      <c r="F444" s="27"/>
      <c r="G444" s="5">
        <v>141812090</v>
      </c>
      <c r="I444" s="5">
        <v>4489275</v>
      </c>
      <c r="K444" s="47">
        <v>137322815</v>
      </c>
      <c r="L444" s="27"/>
      <c r="N444" s="47">
        <v>0</v>
      </c>
      <c r="O444" s="27"/>
      <c r="Q444" s="5">
        <v>0</v>
      </c>
      <c r="S444" s="5">
        <v>0</v>
      </c>
      <c r="U444" s="47">
        <v>137322815</v>
      </c>
      <c r="V444" s="27"/>
      <c r="X444" s="47">
        <v>0</v>
      </c>
      <c r="Y444" s="27"/>
    </row>
    <row r="445" spans="1:25" ht="12.75" customHeight="1" x14ac:dyDescent="0.2">
      <c r="A445" s="26" t="s">
        <v>783</v>
      </c>
      <c r="B445" s="27"/>
      <c r="C445" s="28" t="s">
        <v>784</v>
      </c>
      <c r="D445" s="29"/>
      <c r="E445" s="29"/>
      <c r="F445" s="27"/>
      <c r="G445" s="5">
        <v>830167282</v>
      </c>
      <c r="I445" s="5">
        <v>1727054</v>
      </c>
      <c r="K445" s="47">
        <v>828440228</v>
      </c>
      <c r="L445" s="27"/>
      <c r="N445" s="47">
        <v>0</v>
      </c>
      <c r="O445" s="27"/>
      <c r="Q445" s="5">
        <v>0</v>
      </c>
      <c r="S445" s="5">
        <v>0</v>
      </c>
      <c r="U445" s="47">
        <v>828440228</v>
      </c>
      <c r="V445" s="27"/>
      <c r="X445" s="47">
        <v>0</v>
      </c>
      <c r="Y445" s="27"/>
    </row>
    <row r="446" spans="1:25" ht="12.75" customHeight="1" x14ac:dyDescent="0.2">
      <c r="A446" s="26" t="s">
        <v>785</v>
      </c>
      <c r="B446" s="27"/>
      <c r="C446" s="28" t="s">
        <v>786</v>
      </c>
      <c r="D446" s="29"/>
      <c r="E446" s="29"/>
      <c r="F446" s="27"/>
      <c r="G446" s="5">
        <v>519729715</v>
      </c>
      <c r="I446" s="5">
        <v>73920328</v>
      </c>
      <c r="K446" s="47">
        <v>445809387</v>
      </c>
      <c r="L446" s="27"/>
      <c r="N446" s="47">
        <v>0</v>
      </c>
      <c r="O446" s="27"/>
      <c r="Q446" s="5">
        <v>0</v>
      </c>
      <c r="S446" s="5">
        <v>0</v>
      </c>
      <c r="U446" s="47">
        <v>445809387</v>
      </c>
      <c r="V446" s="27"/>
      <c r="X446" s="47">
        <v>0</v>
      </c>
      <c r="Y446" s="27"/>
    </row>
    <row r="447" spans="1:25" ht="12.75" customHeight="1" x14ac:dyDescent="0.2">
      <c r="A447" s="26" t="s">
        <v>787</v>
      </c>
      <c r="B447" s="27"/>
      <c r="C447" s="28" t="s">
        <v>788</v>
      </c>
      <c r="D447" s="29"/>
      <c r="E447" s="29"/>
      <c r="F447" s="27"/>
      <c r="G447" s="5">
        <v>170889170</v>
      </c>
      <c r="I447" s="5">
        <v>19074854</v>
      </c>
      <c r="K447" s="47">
        <v>151814316</v>
      </c>
      <c r="L447" s="27"/>
      <c r="N447" s="47">
        <v>0</v>
      </c>
      <c r="O447" s="27"/>
      <c r="Q447" s="5">
        <v>0</v>
      </c>
      <c r="S447" s="5">
        <v>0</v>
      </c>
      <c r="U447" s="47">
        <v>151814316</v>
      </c>
      <c r="V447" s="27"/>
      <c r="X447" s="47">
        <v>0</v>
      </c>
      <c r="Y447" s="27"/>
    </row>
    <row r="448" spans="1:25" ht="12.75" customHeight="1" x14ac:dyDescent="0.2">
      <c r="A448" s="26" t="s">
        <v>789</v>
      </c>
      <c r="B448" s="27"/>
      <c r="C448" s="28" t="s">
        <v>790</v>
      </c>
      <c r="D448" s="29"/>
      <c r="E448" s="29"/>
      <c r="F448" s="27"/>
      <c r="G448" s="5">
        <v>185830</v>
      </c>
      <c r="I448" s="5">
        <v>0</v>
      </c>
      <c r="K448" s="47">
        <v>185830</v>
      </c>
      <c r="L448" s="27"/>
      <c r="N448" s="47">
        <v>0</v>
      </c>
      <c r="O448" s="27"/>
      <c r="Q448" s="5">
        <v>0</v>
      </c>
      <c r="S448" s="5">
        <v>0</v>
      </c>
      <c r="U448" s="47">
        <v>185830</v>
      </c>
      <c r="V448" s="27"/>
      <c r="X448" s="47">
        <v>0</v>
      </c>
      <c r="Y448" s="27"/>
    </row>
    <row r="449" spans="1:25" ht="12.75" customHeight="1" x14ac:dyDescent="0.2">
      <c r="A449" s="26" t="s">
        <v>791</v>
      </c>
      <c r="B449" s="27"/>
      <c r="C449" s="28" t="s">
        <v>792</v>
      </c>
      <c r="D449" s="29"/>
      <c r="E449" s="29"/>
      <c r="F449" s="27"/>
      <c r="G449" s="5">
        <v>9575517</v>
      </c>
      <c r="I449" s="5">
        <v>865725</v>
      </c>
      <c r="K449" s="47">
        <v>8709792</v>
      </c>
      <c r="L449" s="27"/>
      <c r="N449" s="47">
        <v>0</v>
      </c>
      <c r="O449" s="27"/>
      <c r="Q449" s="5">
        <v>0</v>
      </c>
      <c r="S449" s="5">
        <v>0</v>
      </c>
      <c r="U449" s="47">
        <v>8709792</v>
      </c>
      <c r="V449" s="27"/>
      <c r="X449" s="47">
        <v>0</v>
      </c>
      <c r="Y449" s="27"/>
    </row>
    <row r="450" spans="1:25" ht="12.75" customHeight="1" x14ac:dyDescent="0.2">
      <c r="A450" s="26" t="s">
        <v>793</v>
      </c>
      <c r="B450" s="27"/>
      <c r="C450" s="28" t="s">
        <v>794</v>
      </c>
      <c r="D450" s="29"/>
      <c r="E450" s="29"/>
      <c r="F450" s="27"/>
      <c r="G450" s="5">
        <v>39318945</v>
      </c>
      <c r="I450" s="5">
        <v>0</v>
      </c>
      <c r="K450" s="47">
        <v>39318945</v>
      </c>
      <c r="L450" s="27"/>
      <c r="N450" s="47">
        <v>0</v>
      </c>
      <c r="O450" s="27"/>
      <c r="Q450" s="5">
        <v>0</v>
      </c>
      <c r="S450" s="5">
        <v>0</v>
      </c>
      <c r="U450" s="47">
        <v>39318945</v>
      </c>
      <c r="V450" s="27"/>
      <c r="X450" s="47">
        <v>0</v>
      </c>
      <c r="Y450" s="27"/>
    </row>
    <row r="451" spans="1:25" ht="12.75" customHeight="1" x14ac:dyDescent="0.2">
      <c r="A451" s="26" t="s">
        <v>795</v>
      </c>
      <c r="B451" s="27"/>
      <c r="C451" s="28" t="s">
        <v>796</v>
      </c>
      <c r="D451" s="29"/>
      <c r="E451" s="29"/>
      <c r="F451" s="27"/>
      <c r="G451" s="5">
        <v>260000</v>
      </c>
      <c r="I451" s="5">
        <v>0</v>
      </c>
      <c r="K451" s="47">
        <v>260000</v>
      </c>
      <c r="L451" s="27"/>
      <c r="N451" s="47">
        <v>0</v>
      </c>
      <c r="O451" s="27"/>
      <c r="Q451" s="5">
        <v>0</v>
      </c>
      <c r="S451" s="5">
        <v>0</v>
      </c>
      <c r="U451" s="47">
        <v>260000</v>
      </c>
      <c r="V451" s="27"/>
      <c r="X451" s="47">
        <v>0</v>
      </c>
      <c r="Y451" s="27"/>
    </row>
    <row r="452" spans="1:25" ht="12.75" customHeight="1" x14ac:dyDescent="0.2">
      <c r="A452" s="26" t="s">
        <v>797</v>
      </c>
      <c r="B452" s="27"/>
      <c r="C452" s="28" t="s">
        <v>798</v>
      </c>
      <c r="D452" s="29"/>
      <c r="E452" s="29"/>
      <c r="F452" s="27"/>
      <c r="G452" s="5">
        <v>20436626</v>
      </c>
      <c r="I452" s="5">
        <v>805070</v>
      </c>
      <c r="K452" s="47">
        <v>19631556</v>
      </c>
      <c r="L452" s="27"/>
      <c r="N452" s="47">
        <v>0</v>
      </c>
      <c r="O452" s="27"/>
      <c r="Q452" s="5">
        <v>0</v>
      </c>
      <c r="S452" s="5">
        <v>0</v>
      </c>
      <c r="U452" s="47">
        <v>19631556</v>
      </c>
      <c r="V452" s="27"/>
      <c r="X452" s="47">
        <v>0</v>
      </c>
      <c r="Y452" s="27"/>
    </row>
    <row r="453" spans="1:25" ht="12.75" customHeight="1" x14ac:dyDescent="0.2">
      <c r="A453" s="26" t="s">
        <v>799</v>
      </c>
      <c r="B453" s="27"/>
      <c r="C453" s="28" t="s">
        <v>800</v>
      </c>
      <c r="D453" s="29"/>
      <c r="E453" s="29"/>
      <c r="F453" s="27"/>
      <c r="G453" s="5">
        <v>17232121</v>
      </c>
      <c r="I453" s="5">
        <v>7257382</v>
      </c>
      <c r="K453" s="47">
        <v>9974739</v>
      </c>
      <c r="L453" s="27"/>
      <c r="N453" s="47">
        <v>0</v>
      </c>
      <c r="O453" s="27"/>
      <c r="Q453" s="5">
        <v>0</v>
      </c>
      <c r="S453" s="5">
        <v>0</v>
      </c>
      <c r="U453" s="47">
        <v>9974739</v>
      </c>
      <c r="V453" s="27"/>
      <c r="X453" s="47">
        <v>0</v>
      </c>
      <c r="Y453" s="27"/>
    </row>
    <row r="454" spans="1:25" ht="12.75" customHeight="1" x14ac:dyDescent="0.2">
      <c r="A454" s="26" t="s">
        <v>801</v>
      </c>
      <c r="B454" s="27"/>
      <c r="C454" s="28" t="s">
        <v>802</v>
      </c>
      <c r="D454" s="29"/>
      <c r="E454" s="29"/>
      <c r="F454" s="27"/>
      <c r="G454" s="5">
        <v>102535014</v>
      </c>
      <c r="I454" s="5">
        <v>1441084</v>
      </c>
      <c r="K454" s="47">
        <v>101093930</v>
      </c>
      <c r="L454" s="27"/>
      <c r="N454" s="47">
        <v>0</v>
      </c>
      <c r="O454" s="27"/>
      <c r="Q454" s="5">
        <v>0</v>
      </c>
      <c r="S454" s="5">
        <v>0</v>
      </c>
      <c r="U454" s="47">
        <v>101093930</v>
      </c>
      <c r="V454" s="27"/>
      <c r="X454" s="47">
        <v>0</v>
      </c>
      <c r="Y454" s="27"/>
    </row>
    <row r="455" spans="1:25" ht="12.75" customHeight="1" x14ac:dyDescent="0.2">
      <c r="A455" s="26" t="s">
        <v>803</v>
      </c>
      <c r="B455" s="27"/>
      <c r="C455" s="28" t="s">
        <v>804</v>
      </c>
      <c r="D455" s="29"/>
      <c r="E455" s="29"/>
      <c r="F455" s="27"/>
      <c r="G455" s="5">
        <v>416095401</v>
      </c>
      <c r="I455" s="5">
        <v>166507312</v>
      </c>
      <c r="K455" s="47">
        <v>249588089</v>
      </c>
      <c r="L455" s="27"/>
      <c r="N455" s="47">
        <v>0</v>
      </c>
      <c r="O455" s="27"/>
      <c r="Q455" s="5">
        <v>0</v>
      </c>
      <c r="S455" s="5">
        <v>0</v>
      </c>
      <c r="U455" s="47">
        <v>249588089</v>
      </c>
      <c r="V455" s="27"/>
      <c r="X455" s="47">
        <v>0</v>
      </c>
      <c r="Y455" s="27"/>
    </row>
    <row r="456" spans="1:25" ht="12.75" customHeight="1" x14ac:dyDescent="0.2">
      <c r="A456" s="26" t="s">
        <v>805</v>
      </c>
      <c r="B456" s="27"/>
      <c r="C456" s="28" t="s">
        <v>806</v>
      </c>
      <c r="D456" s="29"/>
      <c r="E456" s="29"/>
      <c r="F456" s="27"/>
      <c r="G456" s="5">
        <v>215189337</v>
      </c>
      <c r="I456" s="5">
        <v>16</v>
      </c>
      <c r="K456" s="47">
        <v>215189321</v>
      </c>
      <c r="L456" s="27"/>
      <c r="N456" s="47">
        <v>0</v>
      </c>
      <c r="O456" s="27"/>
      <c r="Q456" s="5">
        <v>0</v>
      </c>
      <c r="S456" s="5">
        <v>0</v>
      </c>
      <c r="U456" s="47">
        <v>215189321</v>
      </c>
      <c r="V456" s="27"/>
      <c r="X456" s="47">
        <v>0</v>
      </c>
      <c r="Y456" s="27"/>
    </row>
    <row r="457" spans="1:25" ht="12.75" customHeight="1" x14ac:dyDescent="0.2">
      <c r="A457" s="26" t="s">
        <v>807</v>
      </c>
      <c r="B457" s="27"/>
      <c r="C457" s="28" t="s">
        <v>808</v>
      </c>
      <c r="D457" s="29"/>
      <c r="E457" s="29"/>
      <c r="F457" s="27"/>
      <c r="G457" s="5">
        <v>86740754</v>
      </c>
      <c r="I457" s="5">
        <v>30996723</v>
      </c>
      <c r="K457" s="47">
        <v>55744031</v>
      </c>
      <c r="L457" s="27"/>
      <c r="N457" s="47">
        <v>0</v>
      </c>
      <c r="O457" s="27"/>
      <c r="Q457" s="5">
        <v>0</v>
      </c>
      <c r="S457" s="5">
        <v>0</v>
      </c>
      <c r="U457" s="47">
        <v>55744031</v>
      </c>
      <c r="V457" s="27"/>
      <c r="X457" s="47">
        <v>0</v>
      </c>
      <c r="Y457" s="27"/>
    </row>
    <row r="458" spans="1:25" ht="12.75" customHeight="1" x14ac:dyDescent="0.2">
      <c r="A458" s="26" t="s">
        <v>809</v>
      </c>
      <c r="B458" s="27"/>
      <c r="C458" s="28" t="s">
        <v>810</v>
      </c>
      <c r="D458" s="29"/>
      <c r="E458" s="29"/>
      <c r="F458" s="27"/>
      <c r="G458" s="5">
        <v>252703472</v>
      </c>
      <c r="I458" s="5">
        <v>126351736</v>
      </c>
      <c r="K458" s="47">
        <v>126351736</v>
      </c>
      <c r="L458" s="27"/>
      <c r="N458" s="47">
        <v>0</v>
      </c>
      <c r="O458" s="27"/>
      <c r="Q458" s="5">
        <v>0</v>
      </c>
      <c r="S458" s="5">
        <v>0</v>
      </c>
      <c r="U458" s="47">
        <v>126351736</v>
      </c>
      <c r="V458" s="27"/>
      <c r="X458" s="47">
        <v>0</v>
      </c>
      <c r="Y458" s="27"/>
    </row>
    <row r="459" spans="1:25" ht="12.75" customHeight="1" x14ac:dyDescent="0.2">
      <c r="A459" s="26" t="s">
        <v>811</v>
      </c>
      <c r="B459" s="27"/>
      <c r="C459" s="28" t="s">
        <v>812</v>
      </c>
      <c r="D459" s="29"/>
      <c r="E459" s="29"/>
      <c r="F459" s="27"/>
      <c r="G459" s="5">
        <v>123721970</v>
      </c>
      <c r="I459" s="5">
        <v>61765985</v>
      </c>
      <c r="K459" s="47">
        <v>61955985</v>
      </c>
      <c r="L459" s="27"/>
      <c r="N459" s="47">
        <v>0</v>
      </c>
      <c r="O459" s="27"/>
      <c r="Q459" s="5">
        <v>0</v>
      </c>
      <c r="S459" s="5">
        <v>0</v>
      </c>
      <c r="U459" s="47">
        <v>61955985</v>
      </c>
      <c r="V459" s="27"/>
      <c r="X459" s="47">
        <v>0</v>
      </c>
      <c r="Y459" s="27"/>
    </row>
    <row r="460" spans="1:25" ht="12.75" customHeight="1" x14ac:dyDescent="0.2">
      <c r="A460" s="26" t="s">
        <v>813</v>
      </c>
      <c r="B460" s="27"/>
      <c r="C460" s="28" t="s">
        <v>814</v>
      </c>
      <c r="D460" s="29"/>
      <c r="E460" s="29"/>
      <c r="F460" s="27"/>
      <c r="G460" s="5">
        <v>427282309</v>
      </c>
      <c r="I460" s="5">
        <v>210822057</v>
      </c>
      <c r="K460" s="47">
        <v>216460252</v>
      </c>
      <c r="L460" s="27"/>
      <c r="N460" s="47">
        <v>0</v>
      </c>
      <c r="O460" s="27"/>
      <c r="Q460" s="5">
        <v>0</v>
      </c>
      <c r="S460" s="5">
        <v>0</v>
      </c>
      <c r="U460" s="47">
        <v>216460252</v>
      </c>
      <c r="V460" s="27"/>
      <c r="X460" s="47">
        <v>0</v>
      </c>
      <c r="Y460" s="27"/>
    </row>
    <row r="461" spans="1:25" ht="12.75" customHeight="1" x14ac:dyDescent="0.2">
      <c r="A461" s="26" t="s">
        <v>815</v>
      </c>
      <c r="B461" s="27"/>
      <c r="C461" s="28" t="s">
        <v>816</v>
      </c>
      <c r="D461" s="29"/>
      <c r="E461" s="29"/>
      <c r="F461" s="27"/>
      <c r="G461" s="5">
        <v>1001504245</v>
      </c>
      <c r="I461" s="5">
        <v>9022471</v>
      </c>
      <c r="K461" s="47">
        <v>992481774</v>
      </c>
      <c r="L461" s="27"/>
      <c r="N461" s="47">
        <v>0</v>
      </c>
      <c r="O461" s="27"/>
      <c r="Q461" s="5">
        <v>0</v>
      </c>
      <c r="S461" s="5">
        <v>0</v>
      </c>
      <c r="U461" s="47">
        <v>992481774</v>
      </c>
      <c r="V461" s="27"/>
      <c r="X461" s="47">
        <v>0</v>
      </c>
      <c r="Y461" s="27"/>
    </row>
    <row r="462" spans="1:25" ht="12.75" customHeight="1" x14ac:dyDescent="0.2">
      <c r="A462" s="26" t="s">
        <v>817</v>
      </c>
      <c r="B462" s="27"/>
      <c r="C462" s="28" t="s">
        <v>818</v>
      </c>
      <c r="D462" s="29"/>
      <c r="E462" s="29"/>
      <c r="F462" s="27"/>
      <c r="G462" s="5">
        <v>8134212</v>
      </c>
      <c r="I462" s="5">
        <v>0</v>
      </c>
      <c r="K462" s="47">
        <v>8134212</v>
      </c>
      <c r="L462" s="27"/>
      <c r="N462" s="47">
        <v>0</v>
      </c>
      <c r="O462" s="27"/>
      <c r="Q462" s="5">
        <v>0</v>
      </c>
      <c r="S462" s="5">
        <v>0</v>
      </c>
      <c r="U462" s="47">
        <v>8134212</v>
      </c>
      <c r="V462" s="27"/>
      <c r="X462" s="47">
        <v>0</v>
      </c>
      <c r="Y462" s="27"/>
    </row>
    <row r="463" spans="1:25" ht="12.75" customHeight="1" x14ac:dyDescent="0.2">
      <c r="A463" s="26" t="s">
        <v>819</v>
      </c>
      <c r="B463" s="27"/>
      <c r="C463" s="28" t="s">
        <v>820</v>
      </c>
      <c r="D463" s="29"/>
      <c r="E463" s="29"/>
      <c r="F463" s="27"/>
      <c r="G463" s="5">
        <v>408834</v>
      </c>
      <c r="I463" s="5">
        <v>0</v>
      </c>
      <c r="K463" s="47">
        <v>408834</v>
      </c>
      <c r="L463" s="27"/>
      <c r="N463" s="47">
        <v>0</v>
      </c>
      <c r="O463" s="27"/>
      <c r="Q463" s="5">
        <v>0</v>
      </c>
      <c r="S463" s="5">
        <v>0</v>
      </c>
      <c r="U463" s="47">
        <v>408834</v>
      </c>
      <c r="V463" s="27"/>
      <c r="X463" s="47">
        <v>0</v>
      </c>
      <c r="Y463" s="27"/>
    </row>
    <row r="464" spans="1:25" ht="12.75" customHeight="1" x14ac:dyDescent="0.2">
      <c r="A464" s="26" t="s">
        <v>821</v>
      </c>
      <c r="B464" s="27"/>
      <c r="C464" s="28" t="s">
        <v>822</v>
      </c>
      <c r="D464" s="29"/>
      <c r="E464" s="29"/>
      <c r="F464" s="27"/>
      <c r="G464" s="5">
        <v>8458343</v>
      </c>
      <c r="I464" s="5">
        <v>0</v>
      </c>
      <c r="K464" s="47">
        <v>8458343</v>
      </c>
      <c r="L464" s="27"/>
      <c r="N464" s="47">
        <v>0</v>
      </c>
      <c r="O464" s="27"/>
      <c r="Q464" s="5">
        <v>0</v>
      </c>
      <c r="S464" s="5">
        <v>0</v>
      </c>
      <c r="U464" s="47">
        <v>8458343</v>
      </c>
      <c r="V464" s="27"/>
      <c r="X464" s="47">
        <v>0</v>
      </c>
      <c r="Y464" s="27"/>
    </row>
    <row r="465" spans="1:25" ht="12.75" customHeight="1" x14ac:dyDescent="0.2">
      <c r="A465" s="26" t="s">
        <v>823</v>
      </c>
      <c r="B465" s="27"/>
      <c r="C465" s="28" t="s">
        <v>824</v>
      </c>
      <c r="D465" s="29"/>
      <c r="E465" s="29"/>
      <c r="F465" s="27"/>
      <c r="G465" s="5">
        <v>162536176</v>
      </c>
      <c r="I465" s="5">
        <v>70777820</v>
      </c>
      <c r="K465" s="47">
        <v>91758356</v>
      </c>
      <c r="L465" s="27"/>
      <c r="N465" s="47">
        <v>0</v>
      </c>
      <c r="O465" s="27"/>
      <c r="Q465" s="5">
        <v>0</v>
      </c>
      <c r="S465" s="5">
        <v>0</v>
      </c>
      <c r="U465" s="47">
        <v>91758356</v>
      </c>
      <c r="V465" s="27"/>
      <c r="X465" s="47">
        <v>0</v>
      </c>
      <c r="Y465" s="27"/>
    </row>
    <row r="466" spans="1:25" ht="12.75" customHeight="1" x14ac:dyDescent="0.2">
      <c r="A466" s="26" t="s">
        <v>825</v>
      </c>
      <c r="B466" s="27"/>
      <c r="C466" s="28" t="s">
        <v>826</v>
      </c>
      <c r="D466" s="29"/>
      <c r="E466" s="29"/>
      <c r="F466" s="27"/>
      <c r="G466" s="5">
        <v>2490962</v>
      </c>
      <c r="I466" s="5">
        <v>699125</v>
      </c>
      <c r="K466" s="47">
        <v>1791837</v>
      </c>
      <c r="L466" s="27"/>
      <c r="N466" s="47">
        <v>0</v>
      </c>
      <c r="O466" s="27"/>
      <c r="Q466" s="5">
        <v>0</v>
      </c>
      <c r="S466" s="5">
        <v>0</v>
      </c>
      <c r="U466" s="47">
        <v>1791837</v>
      </c>
      <c r="V466" s="27"/>
      <c r="X466" s="47">
        <v>0</v>
      </c>
      <c r="Y466" s="27"/>
    </row>
    <row r="467" spans="1:25" ht="12.75" customHeight="1" x14ac:dyDescent="0.2">
      <c r="A467" s="26" t="s">
        <v>827</v>
      </c>
      <c r="B467" s="27"/>
      <c r="C467" s="28" t="s">
        <v>828</v>
      </c>
      <c r="D467" s="29"/>
      <c r="E467" s="29"/>
      <c r="F467" s="27"/>
      <c r="G467" s="5">
        <v>3856266</v>
      </c>
      <c r="I467" s="5">
        <v>0</v>
      </c>
      <c r="K467" s="47">
        <v>3856266</v>
      </c>
      <c r="L467" s="27"/>
      <c r="N467" s="47">
        <v>0</v>
      </c>
      <c r="O467" s="27"/>
      <c r="Q467" s="5">
        <v>0</v>
      </c>
      <c r="S467" s="5">
        <v>0</v>
      </c>
      <c r="U467" s="47">
        <v>3856266</v>
      </c>
      <c r="V467" s="27"/>
      <c r="X467" s="47">
        <v>0</v>
      </c>
      <c r="Y467" s="27"/>
    </row>
    <row r="468" spans="1:25" ht="12.75" customHeight="1" x14ac:dyDescent="0.2">
      <c r="A468" s="26" t="s">
        <v>829</v>
      </c>
      <c r="B468" s="27"/>
      <c r="C468" s="28" t="s">
        <v>830</v>
      </c>
      <c r="D468" s="29"/>
      <c r="E468" s="29"/>
      <c r="F468" s="27"/>
      <c r="G468" s="5">
        <v>39550824</v>
      </c>
      <c r="I468" s="5">
        <v>9519996</v>
      </c>
      <c r="K468" s="47">
        <v>30030828</v>
      </c>
      <c r="L468" s="27"/>
      <c r="N468" s="47">
        <v>0</v>
      </c>
      <c r="O468" s="27"/>
      <c r="Q468" s="5">
        <v>0</v>
      </c>
      <c r="S468" s="5">
        <v>0</v>
      </c>
      <c r="U468" s="47">
        <v>30030828</v>
      </c>
      <c r="V468" s="27"/>
      <c r="X468" s="47">
        <v>0</v>
      </c>
      <c r="Y468" s="27"/>
    </row>
    <row r="469" spans="1:25" ht="12.75" customHeight="1" x14ac:dyDescent="0.2">
      <c r="A469" s="26" t="s">
        <v>831</v>
      </c>
      <c r="B469" s="27"/>
      <c r="C469" s="28" t="s">
        <v>832</v>
      </c>
      <c r="D469" s="29"/>
      <c r="E469" s="29"/>
      <c r="F469" s="27"/>
      <c r="G469" s="5">
        <v>6338744</v>
      </c>
      <c r="I469" s="5">
        <v>0</v>
      </c>
      <c r="K469" s="47">
        <v>6338744</v>
      </c>
      <c r="L469" s="27"/>
      <c r="N469" s="47">
        <v>0</v>
      </c>
      <c r="O469" s="27"/>
      <c r="Q469" s="5">
        <v>0</v>
      </c>
      <c r="S469" s="5">
        <v>0</v>
      </c>
      <c r="U469" s="47">
        <v>6338744</v>
      </c>
      <c r="V469" s="27"/>
      <c r="X469" s="47">
        <v>0</v>
      </c>
      <c r="Y469" s="27"/>
    </row>
    <row r="470" spans="1:25" ht="12.75" customHeight="1" x14ac:dyDescent="0.2">
      <c r="A470" s="26" t="s">
        <v>833</v>
      </c>
      <c r="B470" s="27"/>
      <c r="C470" s="28" t="s">
        <v>834</v>
      </c>
      <c r="D470" s="29"/>
      <c r="E470" s="29"/>
      <c r="F470" s="27"/>
      <c r="G470" s="5">
        <v>5540501</v>
      </c>
      <c r="I470" s="5">
        <v>2779701</v>
      </c>
      <c r="K470" s="47">
        <v>2760800</v>
      </c>
      <c r="L470" s="27"/>
      <c r="N470" s="47">
        <v>0</v>
      </c>
      <c r="O470" s="27"/>
      <c r="Q470" s="5">
        <v>0</v>
      </c>
      <c r="S470" s="5">
        <v>0</v>
      </c>
      <c r="U470" s="47">
        <v>2760800</v>
      </c>
      <c r="V470" s="27"/>
      <c r="X470" s="47">
        <v>0</v>
      </c>
      <c r="Y470" s="27"/>
    </row>
    <row r="471" spans="1:25" ht="12.75" customHeight="1" x14ac:dyDescent="0.2">
      <c r="A471" s="26" t="s">
        <v>835</v>
      </c>
      <c r="B471" s="27"/>
      <c r="C471" s="28" t="s">
        <v>836</v>
      </c>
      <c r="D471" s="29"/>
      <c r="E471" s="29"/>
      <c r="F471" s="27"/>
      <c r="G471" s="5">
        <v>865533388</v>
      </c>
      <c r="I471" s="5">
        <v>432488501</v>
      </c>
      <c r="K471" s="47">
        <v>433044887</v>
      </c>
      <c r="L471" s="27"/>
      <c r="N471" s="47">
        <v>0</v>
      </c>
      <c r="O471" s="27"/>
      <c r="Q471" s="5">
        <v>0</v>
      </c>
      <c r="S471" s="5">
        <v>0</v>
      </c>
      <c r="U471" s="47">
        <v>433044887</v>
      </c>
      <c r="V471" s="27"/>
      <c r="X471" s="47">
        <v>0</v>
      </c>
      <c r="Y471" s="27"/>
    </row>
    <row r="472" spans="1:25" ht="12.75" customHeight="1" x14ac:dyDescent="0.2">
      <c r="A472" s="26" t="s">
        <v>837</v>
      </c>
      <c r="B472" s="27"/>
      <c r="C472" s="28" t="s">
        <v>838</v>
      </c>
      <c r="D472" s="29"/>
      <c r="E472" s="29"/>
      <c r="F472" s="27"/>
      <c r="G472" s="5">
        <v>56303460</v>
      </c>
      <c r="I472" s="5">
        <v>9380000</v>
      </c>
      <c r="K472" s="47">
        <v>46923460</v>
      </c>
      <c r="L472" s="27"/>
      <c r="N472" s="47">
        <v>0</v>
      </c>
      <c r="O472" s="27"/>
      <c r="Q472" s="5">
        <v>0</v>
      </c>
      <c r="S472" s="5">
        <v>0</v>
      </c>
      <c r="U472" s="47">
        <v>46923460</v>
      </c>
      <c r="V472" s="27"/>
      <c r="X472" s="47">
        <v>0</v>
      </c>
      <c r="Y472" s="27"/>
    </row>
    <row r="473" spans="1:25" ht="12.75" customHeight="1" x14ac:dyDescent="0.2">
      <c r="A473" s="26" t="s">
        <v>839</v>
      </c>
      <c r="B473" s="27"/>
      <c r="C473" s="28" t="s">
        <v>840</v>
      </c>
      <c r="D473" s="29"/>
      <c r="E473" s="29"/>
      <c r="F473" s="27"/>
      <c r="G473" s="5">
        <v>60204166</v>
      </c>
      <c r="I473" s="5">
        <v>0</v>
      </c>
      <c r="K473" s="47">
        <v>60204166</v>
      </c>
      <c r="L473" s="27"/>
      <c r="N473" s="47">
        <v>0</v>
      </c>
      <c r="O473" s="27"/>
      <c r="Q473" s="5">
        <v>0</v>
      </c>
      <c r="S473" s="5">
        <v>0</v>
      </c>
      <c r="U473" s="47">
        <v>60204166</v>
      </c>
      <c r="V473" s="27"/>
      <c r="X473" s="47">
        <v>0</v>
      </c>
      <c r="Y473" s="27"/>
    </row>
    <row r="474" spans="1:25" ht="12.75" customHeight="1" x14ac:dyDescent="0.2">
      <c r="A474" s="26" t="s">
        <v>841</v>
      </c>
      <c r="B474" s="27"/>
      <c r="C474" s="28" t="s">
        <v>842</v>
      </c>
      <c r="D474" s="29"/>
      <c r="E474" s="29"/>
      <c r="F474" s="27"/>
      <c r="G474" s="5">
        <v>2072980</v>
      </c>
      <c r="I474" s="5">
        <v>0</v>
      </c>
      <c r="K474" s="47">
        <v>2072980</v>
      </c>
      <c r="L474" s="27"/>
      <c r="N474" s="47">
        <v>0</v>
      </c>
      <c r="O474" s="27"/>
      <c r="Q474" s="5">
        <v>0</v>
      </c>
      <c r="S474" s="5">
        <v>0</v>
      </c>
      <c r="U474" s="47">
        <v>2072980</v>
      </c>
      <c r="V474" s="27"/>
      <c r="X474" s="47">
        <v>0</v>
      </c>
      <c r="Y474" s="27"/>
    </row>
    <row r="475" spans="1:25" ht="12.75" customHeight="1" x14ac:dyDescent="0.2">
      <c r="A475" s="26" t="s">
        <v>843</v>
      </c>
      <c r="B475" s="27"/>
      <c r="C475" s="28" t="s">
        <v>844</v>
      </c>
      <c r="D475" s="29"/>
      <c r="E475" s="29"/>
      <c r="F475" s="27"/>
      <c r="G475" s="5">
        <v>22237773</v>
      </c>
      <c r="I475" s="5">
        <v>0</v>
      </c>
      <c r="K475" s="47">
        <v>22237773</v>
      </c>
      <c r="L475" s="27"/>
      <c r="N475" s="47">
        <v>0</v>
      </c>
      <c r="O475" s="27"/>
      <c r="Q475" s="5">
        <v>0</v>
      </c>
      <c r="S475" s="5">
        <v>0</v>
      </c>
      <c r="U475" s="47">
        <v>22237773</v>
      </c>
      <c r="V475" s="27"/>
      <c r="X475" s="47">
        <v>0</v>
      </c>
      <c r="Y475" s="27"/>
    </row>
    <row r="476" spans="1:25" ht="12.75" customHeight="1" x14ac:dyDescent="0.2">
      <c r="A476" s="26" t="s">
        <v>845</v>
      </c>
      <c r="B476" s="27"/>
      <c r="C476" s="28" t="s">
        <v>846</v>
      </c>
      <c r="D476" s="29"/>
      <c r="E476" s="29"/>
      <c r="F476" s="27"/>
      <c r="G476" s="5">
        <v>426074820</v>
      </c>
      <c r="I476" s="5">
        <v>159923912</v>
      </c>
      <c r="K476" s="47">
        <v>266150908</v>
      </c>
      <c r="L476" s="27"/>
      <c r="N476" s="47">
        <v>0</v>
      </c>
      <c r="O476" s="27"/>
      <c r="Q476" s="5">
        <v>0</v>
      </c>
      <c r="S476" s="5">
        <v>0</v>
      </c>
      <c r="U476" s="47">
        <v>266150908</v>
      </c>
      <c r="V476" s="27"/>
      <c r="X476" s="47">
        <v>0</v>
      </c>
      <c r="Y476" s="27"/>
    </row>
    <row r="477" spans="1:25" ht="12.75" customHeight="1" x14ac:dyDescent="0.2">
      <c r="A477" s="26" t="s">
        <v>847</v>
      </c>
      <c r="B477" s="27"/>
      <c r="C477" s="28" t="s">
        <v>848</v>
      </c>
      <c r="D477" s="29"/>
      <c r="E477" s="29"/>
      <c r="F477" s="27"/>
      <c r="G477" s="5">
        <v>47397962</v>
      </c>
      <c r="I477" s="5">
        <v>23698981</v>
      </c>
      <c r="K477" s="47">
        <v>23698981</v>
      </c>
      <c r="L477" s="27"/>
      <c r="N477" s="47">
        <v>0</v>
      </c>
      <c r="O477" s="27"/>
      <c r="Q477" s="5">
        <v>0</v>
      </c>
      <c r="S477" s="5">
        <v>0</v>
      </c>
      <c r="U477" s="47">
        <v>23698981</v>
      </c>
      <c r="V477" s="27"/>
      <c r="X477" s="47">
        <v>0</v>
      </c>
      <c r="Y477" s="27"/>
    </row>
    <row r="478" spans="1:25" ht="12.75" customHeight="1" x14ac:dyDescent="0.2">
      <c r="A478" s="26" t="s">
        <v>849</v>
      </c>
      <c r="B478" s="27"/>
      <c r="C478" s="28" t="s">
        <v>850</v>
      </c>
      <c r="D478" s="29"/>
      <c r="E478" s="29"/>
      <c r="F478" s="27"/>
      <c r="G478" s="5">
        <v>10200000</v>
      </c>
      <c r="I478" s="5">
        <v>0</v>
      </c>
      <c r="K478" s="47">
        <v>10200000</v>
      </c>
      <c r="L478" s="27"/>
      <c r="N478" s="47">
        <v>0</v>
      </c>
      <c r="O478" s="27"/>
      <c r="Q478" s="5">
        <v>0</v>
      </c>
      <c r="S478" s="5">
        <v>0</v>
      </c>
      <c r="U478" s="47">
        <v>10200000</v>
      </c>
      <c r="V478" s="27"/>
      <c r="X478" s="47">
        <v>0</v>
      </c>
      <c r="Y478" s="27"/>
    </row>
    <row r="479" spans="1:25" ht="12.75" customHeight="1" x14ac:dyDescent="0.2">
      <c r="A479" s="26" t="s">
        <v>851</v>
      </c>
      <c r="B479" s="27"/>
      <c r="C479" s="28" t="s">
        <v>852</v>
      </c>
      <c r="D479" s="29"/>
      <c r="E479" s="29"/>
      <c r="F479" s="27"/>
      <c r="G479" s="5">
        <v>95200000</v>
      </c>
      <c r="I479" s="5">
        <v>46336667</v>
      </c>
      <c r="K479" s="47">
        <v>48863333</v>
      </c>
      <c r="L479" s="27"/>
      <c r="N479" s="47">
        <v>0</v>
      </c>
      <c r="O479" s="27"/>
      <c r="Q479" s="5">
        <v>0</v>
      </c>
      <c r="S479" s="5">
        <v>0</v>
      </c>
      <c r="U479" s="47">
        <v>48863333</v>
      </c>
      <c r="V479" s="27"/>
      <c r="X479" s="47">
        <v>0</v>
      </c>
      <c r="Y479" s="27"/>
    </row>
    <row r="480" spans="1:25" ht="12.75" customHeight="1" x14ac:dyDescent="0.2">
      <c r="A480" s="26" t="s">
        <v>853</v>
      </c>
      <c r="B480" s="27"/>
      <c r="C480" s="28" t="s">
        <v>854</v>
      </c>
      <c r="D480" s="29"/>
      <c r="E480" s="29"/>
      <c r="F480" s="27"/>
      <c r="G480" s="5">
        <v>417706638</v>
      </c>
      <c r="I480" s="5">
        <v>206039315</v>
      </c>
      <c r="K480" s="47">
        <v>211667323</v>
      </c>
      <c r="L480" s="27"/>
      <c r="N480" s="47">
        <v>0</v>
      </c>
      <c r="O480" s="27"/>
      <c r="Q480" s="5">
        <v>0</v>
      </c>
      <c r="S480" s="5">
        <v>0</v>
      </c>
      <c r="U480" s="47">
        <v>211667323</v>
      </c>
      <c r="V480" s="27"/>
      <c r="X480" s="47">
        <v>0</v>
      </c>
      <c r="Y480" s="27"/>
    </row>
    <row r="481" spans="1:25" ht="12.75" customHeight="1" x14ac:dyDescent="0.2">
      <c r="A481" s="26" t="s">
        <v>855</v>
      </c>
      <c r="B481" s="27"/>
      <c r="C481" s="28" t="s">
        <v>856</v>
      </c>
      <c r="D481" s="29"/>
      <c r="E481" s="29"/>
      <c r="F481" s="27"/>
      <c r="G481" s="5">
        <v>6143376</v>
      </c>
      <c r="I481" s="5">
        <v>0</v>
      </c>
      <c r="K481" s="47">
        <v>6143376</v>
      </c>
      <c r="L481" s="27"/>
      <c r="N481" s="47">
        <v>0</v>
      </c>
      <c r="O481" s="27"/>
      <c r="Q481" s="5">
        <v>0</v>
      </c>
      <c r="S481" s="5">
        <v>0</v>
      </c>
      <c r="U481" s="47">
        <v>6143376</v>
      </c>
      <c r="V481" s="27"/>
      <c r="X481" s="47">
        <v>0</v>
      </c>
      <c r="Y481" s="27"/>
    </row>
    <row r="482" spans="1:25" ht="12.75" customHeight="1" x14ac:dyDescent="0.2">
      <c r="A482" s="26" t="s">
        <v>857</v>
      </c>
      <c r="B482" s="27"/>
      <c r="C482" s="28" t="s">
        <v>858</v>
      </c>
      <c r="D482" s="29"/>
      <c r="E482" s="29"/>
      <c r="F482" s="27"/>
      <c r="G482" s="5">
        <v>24534442</v>
      </c>
      <c r="I482" s="5">
        <v>3</v>
      </c>
      <c r="K482" s="47">
        <v>24534439</v>
      </c>
      <c r="L482" s="27"/>
      <c r="N482" s="47">
        <v>0</v>
      </c>
      <c r="O482" s="27"/>
      <c r="Q482" s="5">
        <v>0</v>
      </c>
      <c r="S482" s="5">
        <v>0</v>
      </c>
      <c r="U482" s="47">
        <v>24534439</v>
      </c>
      <c r="V482" s="27"/>
      <c r="X482" s="47">
        <v>0</v>
      </c>
      <c r="Y482" s="27"/>
    </row>
    <row r="483" spans="1:25" ht="12.75" customHeight="1" x14ac:dyDescent="0.2">
      <c r="A483" s="26" t="s">
        <v>859</v>
      </c>
      <c r="B483" s="27"/>
      <c r="C483" s="28" t="s">
        <v>860</v>
      </c>
      <c r="D483" s="29"/>
      <c r="E483" s="29"/>
      <c r="F483" s="27"/>
      <c r="G483" s="5">
        <v>1896586</v>
      </c>
      <c r="I483" s="5">
        <v>2</v>
      </c>
      <c r="K483" s="47">
        <v>1896584</v>
      </c>
      <c r="L483" s="27"/>
      <c r="N483" s="47">
        <v>0</v>
      </c>
      <c r="O483" s="27"/>
      <c r="Q483" s="5">
        <v>0</v>
      </c>
      <c r="S483" s="5">
        <v>0</v>
      </c>
      <c r="U483" s="47">
        <v>1896584</v>
      </c>
      <c r="V483" s="27"/>
      <c r="X483" s="47">
        <v>0</v>
      </c>
      <c r="Y483" s="27"/>
    </row>
    <row r="484" spans="1:25" ht="12.75" customHeight="1" x14ac:dyDescent="0.2">
      <c r="A484" s="26" t="s">
        <v>861</v>
      </c>
      <c r="B484" s="27"/>
      <c r="C484" s="28" t="s">
        <v>862</v>
      </c>
      <c r="D484" s="29"/>
      <c r="E484" s="29"/>
      <c r="F484" s="27"/>
      <c r="G484" s="5">
        <v>150982092</v>
      </c>
      <c r="I484" s="5">
        <v>56002322</v>
      </c>
      <c r="K484" s="47">
        <v>94979770</v>
      </c>
      <c r="L484" s="27"/>
      <c r="N484" s="47">
        <v>0</v>
      </c>
      <c r="O484" s="27"/>
      <c r="Q484" s="5">
        <v>0</v>
      </c>
      <c r="S484" s="5">
        <v>0</v>
      </c>
      <c r="U484" s="47">
        <v>94979770</v>
      </c>
      <c r="V484" s="27"/>
      <c r="X484" s="47">
        <v>0</v>
      </c>
      <c r="Y484" s="27"/>
    </row>
    <row r="485" spans="1:25" ht="12.75" customHeight="1" x14ac:dyDescent="0.2">
      <c r="A485" s="26" t="s">
        <v>863</v>
      </c>
      <c r="B485" s="27"/>
      <c r="C485" s="28" t="s">
        <v>864</v>
      </c>
      <c r="D485" s="29"/>
      <c r="E485" s="29"/>
      <c r="F485" s="27"/>
      <c r="G485" s="5">
        <v>37651667</v>
      </c>
      <c r="I485" s="5">
        <v>0</v>
      </c>
      <c r="K485" s="47">
        <v>37651667</v>
      </c>
      <c r="L485" s="27"/>
      <c r="N485" s="47">
        <v>0</v>
      </c>
      <c r="O485" s="27"/>
      <c r="Q485" s="5">
        <v>0</v>
      </c>
      <c r="S485" s="5">
        <v>0</v>
      </c>
      <c r="U485" s="47">
        <v>37651667</v>
      </c>
      <c r="V485" s="27"/>
      <c r="X485" s="47">
        <v>0</v>
      </c>
      <c r="Y485" s="27"/>
    </row>
    <row r="486" spans="1:25" ht="12.75" customHeight="1" x14ac:dyDescent="0.2">
      <c r="A486" s="26" t="s">
        <v>865</v>
      </c>
      <c r="B486" s="27"/>
      <c r="C486" s="28" t="s">
        <v>866</v>
      </c>
      <c r="D486" s="29"/>
      <c r="E486" s="29"/>
      <c r="F486" s="27"/>
      <c r="G486" s="5">
        <v>189729747</v>
      </c>
      <c r="I486" s="5">
        <v>64714533</v>
      </c>
      <c r="K486" s="47">
        <v>125015214</v>
      </c>
      <c r="L486" s="27"/>
      <c r="N486" s="47">
        <v>0</v>
      </c>
      <c r="O486" s="27"/>
      <c r="Q486" s="5">
        <v>0</v>
      </c>
      <c r="S486" s="5">
        <v>0</v>
      </c>
      <c r="U486" s="47">
        <v>125015214</v>
      </c>
      <c r="V486" s="27"/>
      <c r="X486" s="47">
        <v>0</v>
      </c>
      <c r="Y486" s="27"/>
    </row>
    <row r="487" spans="1:25" ht="12.75" customHeight="1" x14ac:dyDescent="0.2">
      <c r="A487" s="26" t="s">
        <v>867</v>
      </c>
      <c r="B487" s="27"/>
      <c r="C487" s="28" t="s">
        <v>868</v>
      </c>
      <c r="D487" s="29"/>
      <c r="E487" s="29"/>
      <c r="F487" s="27"/>
      <c r="G487" s="5">
        <v>40064399</v>
      </c>
      <c r="I487" s="5">
        <v>149596</v>
      </c>
      <c r="K487" s="47">
        <v>39914803</v>
      </c>
      <c r="L487" s="27"/>
      <c r="N487" s="47">
        <v>0</v>
      </c>
      <c r="O487" s="27"/>
      <c r="Q487" s="5">
        <v>0</v>
      </c>
      <c r="S487" s="5">
        <v>0</v>
      </c>
      <c r="U487" s="47">
        <v>39914803</v>
      </c>
      <c r="V487" s="27"/>
      <c r="X487" s="47">
        <v>0</v>
      </c>
      <c r="Y487" s="27"/>
    </row>
    <row r="488" spans="1:25" ht="12.75" customHeight="1" x14ac:dyDescent="0.2">
      <c r="A488" s="26" t="s">
        <v>869</v>
      </c>
      <c r="B488" s="27"/>
      <c r="C488" s="28" t="s">
        <v>870</v>
      </c>
      <c r="D488" s="29"/>
      <c r="E488" s="29"/>
      <c r="F488" s="27"/>
      <c r="G488" s="5">
        <v>21562936</v>
      </c>
      <c r="I488" s="5">
        <v>0</v>
      </c>
      <c r="K488" s="47">
        <v>21562936</v>
      </c>
      <c r="L488" s="27"/>
      <c r="N488" s="47">
        <v>0</v>
      </c>
      <c r="O488" s="27"/>
      <c r="Q488" s="5">
        <v>0</v>
      </c>
      <c r="S488" s="5">
        <v>0</v>
      </c>
      <c r="U488" s="47">
        <v>21562936</v>
      </c>
      <c r="V488" s="27"/>
      <c r="X488" s="47">
        <v>0</v>
      </c>
      <c r="Y488" s="27"/>
    </row>
    <row r="489" spans="1:25" ht="12.75" customHeight="1" x14ac:dyDescent="0.2">
      <c r="A489" s="26" t="s">
        <v>871</v>
      </c>
      <c r="B489" s="27"/>
      <c r="C489" s="28" t="s">
        <v>872</v>
      </c>
      <c r="D489" s="29"/>
      <c r="E489" s="29"/>
      <c r="F489" s="27"/>
      <c r="G489" s="5">
        <v>212849</v>
      </c>
      <c r="I489" s="5">
        <v>0</v>
      </c>
      <c r="K489" s="47">
        <v>212849</v>
      </c>
      <c r="L489" s="27"/>
      <c r="N489" s="47">
        <v>0</v>
      </c>
      <c r="O489" s="27"/>
      <c r="Q489" s="5">
        <v>0</v>
      </c>
      <c r="S489" s="5">
        <v>0</v>
      </c>
      <c r="U489" s="47">
        <v>212849</v>
      </c>
      <c r="V489" s="27"/>
      <c r="X489" s="47">
        <v>0</v>
      </c>
      <c r="Y489" s="27"/>
    </row>
    <row r="490" spans="1:25" ht="12.75" customHeight="1" x14ac:dyDescent="0.2">
      <c r="A490" s="26" t="s">
        <v>873</v>
      </c>
      <c r="B490" s="27"/>
      <c r="C490" s="28" t="s">
        <v>874</v>
      </c>
      <c r="D490" s="29"/>
      <c r="E490" s="29"/>
      <c r="F490" s="27"/>
      <c r="G490" s="5">
        <v>59506725</v>
      </c>
      <c r="I490" s="5">
        <v>0</v>
      </c>
      <c r="K490" s="47">
        <v>59506725</v>
      </c>
      <c r="L490" s="27"/>
      <c r="N490" s="47">
        <v>0</v>
      </c>
      <c r="O490" s="27"/>
      <c r="Q490" s="5">
        <v>0</v>
      </c>
      <c r="S490" s="5">
        <v>0</v>
      </c>
      <c r="U490" s="47">
        <v>59506725</v>
      </c>
      <c r="V490" s="27"/>
      <c r="X490" s="47">
        <v>0</v>
      </c>
      <c r="Y490" s="27"/>
    </row>
    <row r="491" spans="1:25" ht="12.75" customHeight="1" x14ac:dyDescent="0.2">
      <c r="A491" s="26" t="s">
        <v>875</v>
      </c>
      <c r="B491" s="27"/>
      <c r="C491" s="28" t="s">
        <v>876</v>
      </c>
      <c r="D491" s="29"/>
      <c r="E491" s="29"/>
      <c r="F491" s="27"/>
      <c r="G491" s="5">
        <v>3011684</v>
      </c>
      <c r="I491" s="5">
        <v>0</v>
      </c>
      <c r="K491" s="47">
        <v>3011684</v>
      </c>
      <c r="L491" s="27"/>
      <c r="N491" s="47">
        <v>0</v>
      </c>
      <c r="O491" s="27"/>
      <c r="Q491" s="5">
        <v>0</v>
      </c>
      <c r="S491" s="5">
        <v>0</v>
      </c>
      <c r="U491" s="47">
        <v>3011684</v>
      </c>
      <c r="V491" s="27"/>
      <c r="X491" s="47">
        <v>0</v>
      </c>
      <c r="Y491" s="27"/>
    </row>
    <row r="492" spans="1:25" ht="12.75" customHeight="1" x14ac:dyDescent="0.2">
      <c r="A492" s="26" t="s">
        <v>877</v>
      </c>
      <c r="B492" s="27"/>
      <c r="C492" s="28" t="s">
        <v>878</v>
      </c>
      <c r="D492" s="29"/>
      <c r="E492" s="29"/>
      <c r="F492" s="27"/>
      <c r="G492" s="5">
        <v>1589389</v>
      </c>
      <c r="I492" s="5">
        <v>0</v>
      </c>
      <c r="K492" s="47">
        <v>1589389</v>
      </c>
      <c r="L492" s="27"/>
      <c r="N492" s="47">
        <v>0</v>
      </c>
      <c r="O492" s="27"/>
      <c r="Q492" s="5">
        <v>0</v>
      </c>
      <c r="S492" s="5">
        <v>0</v>
      </c>
      <c r="U492" s="47">
        <v>1589389</v>
      </c>
      <c r="V492" s="27"/>
      <c r="X492" s="47">
        <v>0</v>
      </c>
      <c r="Y492" s="27"/>
    </row>
    <row r="493" spans="1:25" ht="12.75" customHeight="1" x14ac:dyDescent="0.2">
      <c r="A493" s="26" t="s">
        <v>879</v>
      </c>
      <c r="B493" s="27"/>
      <c r="C493" s="28" t="s">
        <v>880</v>
      </c>
      <c r="D493" s="29"/>
      <c r="E493" s="29"/>
      <c r="F493" s="27"/>
      <c r="G493" s="5">
        <v>105225052</v>
      </c>
      <c r="I493" s="5">
        <v>0</v>
      </c>
      <c r="K493" s="47">
        <v>105225052</v>
      </c>
      <c r="L493" s="27"/>
      <c r="N493" s="47">
        <v>0</v>
      </c>
      <c r="O493" s="27"/>
      <c r="Q493" s="5">
        <v>0</v>
      </c>
      <c r="S493" s="5">
        <v>0</v>
      </c>
      <c r="U493" s="47">
        <v>105225052</v>
      </c>
      <c r="V493" s="27"/>
      <c r="X493" s="47">
        <v>0</v>
      </c>
      <c r="Y493" s="27"/>
    </row>
    <row r="494" spans="1:25" ht="12.75" customHeight="1" x14ac:dyDescent="0.2">
      <c r="A494" s="26" t="s">
        <v>881</v>
      </c>
      <c r="B494" s="27"/>
      <c r="C494" s="28" t="s">
        <v>882</v>
      </c>
      <c r="D494" s="29"/>
      <c r="E494" s="29"/>
      <c r="F494" s="27"/>
      <c r="G494" s="5">
        <v>2117160</v>
      </c>
      <c r="I494" s="5">
        <v>0</v>
      </c>
      <c r="K494" s="47">
        <v>2117160</v>
      </c>
      <c r="L494" s="27"/>
      <c r="N494" s="47">
        <v>0</v>
      </c>
      <c r="O494" s="27"/>
      <c r="Q494" s="5">
        <v>0</v>
      </c>
      <c r="S494" s="5">
        <v>0</v>
      </c>
      <c r="U494" s="47">
        <v>2117160</v>
      </c>
      <c r="V494" s="27"/>
      <c r="X494" s="47">
        <v>0</v>
      </c>
      <c r="Y494" s="27"/>
    </row>
    <row r="495" spans="1:25" ht="12.75" customHeight="1" x14ac:dyDescent="0.2">
      <c r="A495" s="26" t="s">
        <v>883</v>
      </c>
      <c r="B495" s="27"/>
      <c r="C495" s="28" t="s">
        <v>884</v>
      </c>
      <c r="D495" s="29"/>
      <c r="E495" s="29"/>
      <c r="F495" s="27"/>
      <c r="G495" s="5">
        <v>38019</v>
      </c>
      <c r="I495" s="5">
        <v>0</v>
      </c>
      <c r="K495" s="47">
        <v>38019</v>
      </c>
      <c r="L495" s="27"/>
      <c r="N495" s="47">
        <v>0</v>
      </c>
      <c r="O495" s="27"/>
      <c r="Q495" s="5">
        <v>0</v>
      </c>
      <c r="S495" s="5">
        <v>0</v>
      </c>
      <c r="U495" s="47">
        <v>38019</v>
      </c>
      <c r="V495" s="27"/>
      <c r="X495" s="47">
        <v>0</v>
      </c>
      <c r="Y495" s="27"/>
    </row>
    <row r="496" spans="1:25" ht="12.75" customHeight="1" x14ac:dyDescent="0.2">
      <c r="A496" s="26" t="s">
        <v>885</v>
      </c>
      <c r="B496" s="27"/>
      <c r="C496" s="28" t="s">
        <v>886</v>
      </c>
      <c r="D496" s="29"/>
      <c r="E496" s="29"/>
      <c r="F496" s="27"/>
      <c r="G496" s="5">
        <v>153609960</v>
      </c>
      <c r="I496" s="5">
        <v>76804980</v>
      </c>
      <c r="K496" s="47">
        <v>76804980</v>
      </c>
      <c r="L496" s="27"/>
      <c r="N496" s="47">
        <v>0</v>
      </c>
      <c r="O496" s="27"/>
      <c r="Q496" s="5">
        <v>0</v>
      </c>
      <c r="S496" s="5">
        <v>0</v>
      </c>
      <c r="U496" s="47">
        <v>76804980</v>
      </c>
      <c r="V496" s="27"/>
      <c r="X496" s="47">
        <v>0</v>
      </c>
      <c r="Y496" s="27"/>
    </row>
    <row r="497" spans="1:25" ht="12.75" customHeight="1" x14ac:dyDescent="0.2">
      <c r="A497" s="26" t="s">
        <v>887</v>
      </c>
      <c r="B497" s="27"/>
      <c r="C497" s="28" t="s">
        <v>888</v>
      </c>
      <c r="D497" s="29"/>
      <c r="E497" s="29"/>
      <c r="F497" s="27"/>
      <c r="G497" s="5">
        <v>156714171</v>
      </c>
      <c r="I497" s="5">
        <v>81509165</v>
      </c>
      <c r="K497" s="47">
        <v>75205006</v>
      </c>
      <c r="L497" s="27"/>
      <c r="N497" s="47">
        <v>0</v>
      </c>
      <c r="O497" s="27"/>
      <c r="Q497" s="5">
        <v>0</v>
      </c>
      <c r="S497" s="5">
        <v>0</v>
      </c>
      <c r="U497" s="47">
        <v>75205006</v>
      </c>
      <c r="V497" s="27"/>
      <c r="X497" s="47">
        <v>0</v>
      </c>
      <c r="Y497" s="27"/>
    </row>
    <row r="498" spans="1:25" ht="12.75" customHeight="1" x14ac:dyDescent="0.2">
      <c r="A498" s="26" t="s">
        <v>889</v>
      </c>
      <c r="B498" s="27"/>
      <c r="C498" s="28" t="s">
        <v>890</v>
      </c>
      <c r="D498" s="29"/>
      <c r="E498" s="29"/>
      <c r="F498" s="27"/>
      <c r="G498" s="5">
        <v>427562562</v>
      </c>
      <c r="I498" s="5">
        <v>205844855</v>
      </c>
      <c r="K498" s="47">
        <v>221717707</v>
      </c>
      <c r="L498" s="27"/>
      <c r="N498" s="47">
        <v>0</v>
      </c>
      <c r="O498" s="27"/>
      <c r="Q498" s="5">
        <v>0</v>
      </c>
      <c r="S498" s="5">
        <v>0</v>
      </c>
      <c r="U498" s="47">
        <v>221717707</v>
      </c>
      <c r="V498" s="27"/>
      <c r="X498" s="47">
        <v>0</v>
      </c>
      <c r="Y498" s="27"/>
    </row>
    <row r="499" spans="1:25" ht="12.75" customHeight="1" x14ac:dyDescent="0.2">
      <c r="A499" s="26" t="s">
        <v>891</v>
      </c>
      <c r="B499" s="27"/>
      <c r="C499" s="28" t="s">
        <v>892</v>
      </c>
      <c r="D499" s="29"/>
      <c r="E499" s="29"/>
      <c r="F499" s="27"/>
      <c r="G499" s="5">
        <v>0</v>
      </c>
      <c r="I499" s="5">
        <v>11553829</v>
      </c>
      <c r="K499" s="47">
        <v>0</v>
      </c>
      <c r="L499" s="27"/>
      <c r="N499" s="47">
        <v>11553829</v>
      </c>
      <c r="O499" s="27"/>
      <c r="Q499" s="5">
        <v>0</v>
      </c>
      <c r="S499" s="5">
        <v>0</v>
      </c>
      <c r="U499" s="47">
        <v>0</v>
      </c>
      <c r="V499" s="27"/>
      <c r="X499" s="47">
        <v>11553829</v>
      </c>
      <c r="Y499" s="27"/>
    </row>
    <row r="500" spans="1:25" ht="12.75" customHeight="1" x14ac:dyDescent="0.2">
      <c r="A500" s="26" t="s">
        <v>893</v>
      </c>
      <c r="B500" s="27"/>
      <c r="C500" s="28" t="s">
        <v>894</v>
      </c>
      <c r="D500" s="29"/>
      <c r="E500" s="29"/>
      <c r="F500" s="27"/>
      <c r="G500" s="5">
        <v>55352255</v>
      </c>
      <c r="I500" s="5">
        <v>19749597</v>
      </c>
      <c r="K500" s="47">
        <v>35602658</v>
      </c>
      <c r="L500" s="27"/>
      <c r="N500" s="47">
        <v>0</v>
      </c>
      <c r="O500" s="27"/>
      <c r="Q500" s="5">
        <v>0</v>
      </c>
      <c r="S500" s="5">
        <v>0</v>
      </c>
      <c r="U500" s="47">
        <v>35602658</v>
      </c>
      <c r="V500" s="27"/>
      <c r="X500" s="47">
        <v>0</v>
      </c>
      <c r="Y500" s="27"/>
    </row>
    <row r="501" spans="1:25" ht="12.75" customHeight="1" x14ac:dyDescent="0.2">
      <c r="A501" s="26" t="s">
        <v>895</v>
      </c>
      <c r="B501" s="27"/>
      <c r="C501" s="28" t="s">
        <v>896</v>
      </c>
      <c r="D501" s="29"/>
      <c r="E501" s="29"/>
      <c r="F501" s="27"/>
      <c r="G501" s="5">
        <v>1371806</v>
      </c>
      <c r="I501" s="5">
        <v>0</v>
      </c>
      <c r="K501" s="47">
        <v>1371806</v>
      </c>
      <c r="L501" s="27"/>
      <c r="N501" s="47">
        <v>0</v>
      </c>
      <c r="O501" s="27"/>
      <c r="Q501" s="5">
        <v>0</v>
      </c>
      <c r="S501" s="5">
        <v>0</v>
      </c>
      <c r="U501" s="47">
        <v>1371806</v>
      </c>
      <c r="V501" s="27"/>
      <c r="X501" s="47">
        <v>0</v>
      </c>
      <c r="Y501" s="27"/>
    </row>
    <row r="502" spans="1:25" ht="12.75" customHeight="1" x14ac:dyDescent="0.2">
      <c r="A502" s="26" t="s">
        <v>897</v>
      </c>
      <c r="B502" s="27"/>
      <c r="C502" s="28" t="s">
        <v>898</v>
      </c>
      <c r="D502" s="29"/>
      <c r="E502" s="29"/>
      <c r="F502" s="27"/>
      <c r="G502" s="5">
        <v>10182963</v>
      </c>
      <c r="I502" s="5">
        <v>0</v>
      </c>
      <c r="K502" s="47">
        <v>10182963</v>
      </c>
      <c r="L502" s="27"/>
      <c r="N502" s="47">
        <v>0</v>
      </c>
      <c r="O502" s="27"/>
      <c r="Q502" s="5">
        <v>0</v>
      </c>
      <c r="S502" s="5">
        <v>0</v>
      </c>
      <c r="U502" s="47">
        <v>10182963</v>
      </c>
      <c r="V502" s="27"/>
      <c r="X502" s="47">
        <v>0</v>
      </c>
      <c r="Y502" s="27"/>
    </row>
    <row r="503" spans="1:25" ht="12.75" customHeight="1" x14ac:dyDescent="0.2">
      <c r="A503" s="26" t="s">
        <v>899</v>
      </c>
      <c r="B503" s="27"/>
      <c r="C503" s="28" t="s">
        <v>900</v>
      </c>
      <c r="D503" s="29"/>
      <c r="E503" s="29"/>
      <c r="F503" s="27"/>
      <c r="G503" s="5">
        <v>4176755</v>
      </c>
      <c r="I503" s="5">
        <v>0</v>
      </c>
      <c r="K503" s="47">
        <v>4176755</v>
      </c>
      <c r="L503" s="27"/>
      <c r="N503" s="47">
        <v>0</v>
      </c>
      <c r="O503" s="27"/>
      <c r="Q503" s="5">
        <v>0</v>
      </c>
      <c r="S503" s="5">
        <v>0</v>
      </c>
      <c r="U503" s="47">
        <v>4176755</v>
      </c>
      <c r="V503" s="27"/>
      <c r="X503" s="47">
        <v>0</v>
      </c>
      <c r="Y503" s="27"/>
    </row>
    <row r="504" spans="1:25" ht="12.75" customHeight="1" x14ac:dyDescent="0.2">
      <c r="A504" s="26" t="s">
        <v>901</v>
      </c>
      <c r="B504" s="27"/>
      <c r="C504" s="28" t="s">
        <v>902</v>
      </c>
      <c r="D504" s="29"/>
      <c r="E504" s="29"/>
      <c r="F504" s="27"/>
      <c r="G504" s="5">
        <v>16947925</v>
      </c>
      <c r="I504" s="5">
        <v>0</v>
      </c>
      <c r="K504" s="47">
        <v>16947925</v>
      </c>
      <c r="L504" s="27"/>
      <c r="N504" s="47">
        <v>0</v>
      </c>
      <c r="O504" s="27"/>
      <c r="Q504" s="5">
        <v>0</v>
      </c>
      <c r="S504" s="5">
        <v>0</v>
      </c>
      <c r="U504" s="47">
        <v>16947925</v>
      </c>
      <c r="V504" s="27"/>
      <c r="X504" s="47">
        <v>0</v>
      </c>
      <c r="Y504" s="27"/>
    </row>
    <row r="505" spans="1:25" ht="12.75" customHeight="1" x14ac:dyDescent="0.2">
      <c r="A505" s="26" t="s">
        <v>903</v>
      </c>
      <c r="B505" s="27"/>
      <c r="C505" s="28" t="s">
        <v>904</v>
      </c>
      <c r="D505" s="29"/>
      <c r="E505" s="29"/>
      <c r="F505" s="27"/>
      <c r="G505" s="5">
        <v>1590934</v>
      </c>
      <c r="I505" s="5">
        <v>0</v>
      </c>
      <c r="K505" s="47">
        <v>1590934</v>
      </c>
      <c r="L505" s="27"/>
      <c r="N505" s="47">
        <v>0</v>
      </c>
      <c r="O505" s="27"/>
      <c r="Q505" s="5">
        <v>0</v>
      </c>
      <c r="S505" s="5">
        <v>0</v>
      </c>
      <c r="U505" s="47">
        <v>1590934</v>
      </c>
      <c r="V505" s="27"/>
      <c r="X505" s="47">
        <v>0</v>
      </c>
      <c r="Y505" s="27"/>
    </row>
    <row r="506" spans="1:25" ht="12.75" customHeight="1" x14ac:dyDescent="0.2">
      <c r="A506" s="26" t="s">
        <v>905</v>
      </c>
      <c r="B506" s="27"/>
      <c r="C506" s="28" t="s">
        <v>906</v>
      </c>
      <c r="D506" s="29"/>
      <c r="E506" s="29"/>
      <c r="F506" s="27"/>
      <c r="G506" s="5">
        <v>216646518</v>
      </c>
      <c r="I506" s="5">
        <v>280090</v>
      </c>
      <c r="K506" s="47">
        <v>216366428</v>
      </c>
      <c r="L506" s="27"/>
      <c r="N506" s="47">
        <v>0</v>
      </c>
      <c r="O506" s="27"/>
      <c r="Q506" s="5">
        <v>0</v>
      </c>
      <c r="S506" s="5">
        <v>0</v>
      </c>
      <c r="U506" s="47">
        <v>216366428</v>
      </c>
      <c r="V506" s="27"/>
      <c r="X506" s="47">
        <v>0</v>
      </c>
      <c r="Y506" s="27"/>
    </row>
    <row r="507" spans="1:25" ht="12.75" customHeight="1" x14ac:dyDescent="0.2">
      <c r="A507" s="26" t="s">
        <v>907</v>
      </c>
      <c r="B507" s="27"/>
      <c r="C507" s="28" t="s">
        <v>908</v>
      </c>
      <c r="D507" s="29"/>
      <c r="E507" s="29"/>
      <c r="F507" s="27"/>
      <c r="G507" s="5">
        <v>450000</v>
      </c>
      <c r="I507" s="5">
        <v>0</v>
      </c>
      <c r="K507" s="47">
        <v>450000</v>
      </c>
      <c r="L507" s="27"/>
      <c r="N507" s="47">
        <v>0</v>
      </c>
      <c r="O507" s="27"/>
      <c r="Q507" s="5">
        <v>0</v>
      </c>
      <c r="S507" s="5">
        <v>0</v>
      </c>
      <c r="U507" s="47">
        <v>450000</v>
      </c>
      <c r="V507" s="27"/>
      <c r="X507" s="47">
        <v>0</v>
      </c>
      <c r="Y507" s="27"/>
    </row>
    <row r="508" spans="1:25" ht="12.75" customHeight="1" x14ac:dyDescent="0.2">
      <c r="A508" s="26" t="s">
        <v>909</v>
      </c>
      <c r="B508" s="27"/>
      <c r="C508" s="28" t="s">
        <v>910</v>
      </c>
      <c r="D508" s="29"/>
      <c r="E508" s="29"/>
      <c r="F508" s="27"/>
      <c r="G508" s="5">
        <v>40655246</v>
      </c>
      <c r="I508" s="5">
        <v>0</v>
      </c>
      <c r="K508" s="47">
        <v>40655246</v>
      </c>
      <c r="L508" s="27"/>
      <c r="N508" s="47">
        <v>0</v>
      </c>
      <c r="O508" s="27"/>
      <c r="Q508" s="5">
        <v>0</v>
      </c>
      <c r="S508" s="5">
        <v>0</v>
      </c>
      <c r="U508" s="47">
        <v>40655246</v>
      </c>
      <c r="V508" s="27"/>
      <c r="X508" s="47">
        <v>0</v>
      </c>
      <c r="Y508" s="27"/>
    </row>
    <row r="509" spans="1:25" ht="12.75" customHeight="1" x14ac:dyDescent="0.2">
      <c r="A509" s="26" t="s">
        <v>911</v>
      </c>
      <c r="B509" s="27"/>
      <c r="C509" s="28" t="s">
        <v>912</v>
      </c>
      <c r="D509" s="29"/>
      <c r="E509" s="29"/>
      <c r="F509" s="27"/>
      <c r="G509" s="5">
        <v>46079705</v>
      </c>
      <c r="I509" s="5">
        <v>4143184</v>
      </c>
      <c r="K509" s="47">
        <v>41936521</v>
      </c>
      <c r="L509" s="27"/>
      <c r="N509" s="47">
        <v>0</v>
      </c>
      <c r="O509" s="27"/>
      <c r="Q509" s="5">
        <v>0</v>
      </c>
      <c r="S509" s="5">
        <v>0</v>
      </c>
      <c r="U509" s="47">
        <v>41936521</v>
      </c>
      <c r="V509" s="27"/>
      <c r="X509" s="47">
        <v>0</v>
      </c>
      <c r="Y509" s="27"/>
    </row>
    <row r="510" spans="1:25" ht="12.75" customHeight="1" x14ac:dyDescent="0.2">
      <c r="A510" s="26" t="s">
        <v>913</v>
      </c>
      <c r="B510" s="27"/>
      <c r="C510" s="28" t="s">
        <v>914</v>
      </c>
      <c r="D510" s="29"/>
      <c r="E510" s="29"/>
      <c r="F510" s="27"/>
      <c r="G510" s="5">
        <v>230964575</v>
      </c>
      <c r="I510" s="5">
        <v>2332940</v>
      </c>
      <c r="K510" s="47">
        <v>228631635</v>
      </c>
      <c r="L510" s="27"/>
      <c r="N510" s="47">
        <v>0</v>
      </c>
      <c r="O510" s="27"/>
      <c r="Q510" s="5">
        <v>0</v>
      </c>
      <c r="S510" s="5">
        <v>0</v>
      </c>
      <c r="U510" s="47">
        <v>228631635</v>
      </c>
      <c r="V510" s="27"/>
      <c r="X510" s="47">
        <v>0</v>
      </c>
      <c r="Y510" s="27"/>
    </row>
    <row r="511" spans="1:25" ht="12.75" customHeight="1" x14ac:dyDescent="0.2">
      <c r="A511" s="26" t="s">
        <v>915</v>
      </c>
      <c r="B511" s="27"/>
      <c r="C511" s="28" t="s">
        <v>916</v>
      </c>
      <c r="D511" s="29"/>
      <c r="E511" s="29"/>
      <c r="F511" s="27"/>
      <c r="G511" s="5">
        <v>38914001</v>
      </c>
      <c r="I511" s="5">
        <v>0</v>
      </c>
      <c r="K511" s="47">
        <v>38914001</v>
      </c>
      <c r="L511" s="27"/>
      <c r="N511" s="47">
        <v>0</v>
      </c>
      <c r="O511" s="27"/>
      <c r="Q511" s="5">
        <v>0</v>
      </c>
      <c r="S511" s="5">
        <v>0</v>
      </c>
      <c r="U511" s="47">
        <v>38914001</v>
      </c>
      <c r="V511" s="27"/>
      <c r="X511" s="47">
        <v>0</v>
      </c>
      <c r="Y511" s="27"/>
    </row>
    <row r="512" spans="1:25" ht="12.75" customHeight="1" x14ac:dyDescent="0.2">
      <c r="A512" s="26" t="s">
        <v>917</v>
      </c>
      <c r="B512" s="27"/>
      <c r="C512" s="28" t="s">
        <v>918</v>
      </c>
      <c r="D512" s="29"/>
      <c r="E512" s="29"/>
      <c r="F512" s="27"/>
      <c r="G512" s="5">
        <v>2572224</v>
      </c>
      <c r="I512" s="5">
        <v>0</v>
      </c>
      <c r="K512" s="47">
        <v>2572224</v>
      </c>
      <c r="L512" s="27"/>
      <c r="N512" s="47">
        <v>0</v>
      </c>
      <c r="O512" s="27"/>
      <c r="Q512" s="5">
        <v>0</v>
      </c>
      <c r="S512" s="5">
        <v>0</v>
      </c>
      <c r="U512" s="47">
        <v>2572224</v>
      </c>
      <c r="V512" s="27"/>
      <c r="X512" s="47">
        <v>0</v>
      </c>
      <c r="Y512" s="27"/>
    </row>
    <row r="513" spans="1:25" ht="12.75" customHeight="1" x14ac:dyDescent="0.2">
      <c r="A513" s="30" t="s">
        <v>1322</v>
      </c>
      <c r="B513" s="31"/>
      <c r="C513" s="28" t="s">
        <v>218</v>
      </c>
      <c r="D513" s="29"/>
      <c r="E513" s="29"/>
      <c r="F513" s="27"/>
      <c r="G513" s="5">
        <v>640003</v>
      </c>
      <c r="I513" s="5">
        <v>0</v>
      </c>
      <c r="K513" s="47">
        <v>640003</v>
      </c>
      <c r="L513" s="27"/>
      <c r="N513" s="47">
        <v>0</v>
      </c>
      <c r="O513" s="27"/>
      <c r="Q513" s="5">
        <v>0</v>
      </c>
      <c r="S513" s="5">
        <v>0</v>
      </c>
      <c r="U513" s="47">
        <v>640003</v>
      </c>
      <c r="V513" s="27"/>
      <c r="X513" s="47">
        <v>0</v>
      </c>
      <c r="Y513" s="27"/>
    </row>
    <row r="514" spans="1:25" ht="12.75" customHeight="1" x14ac:dyDescent="0.2">
      <c r="A514" s="26" t="s">
        <v>919</v>
      </c>
      <c r="B514" s="27"/>
      <c r="C514" s="28" t="s">
        <v>920</v>
      </c>
      <c r="D514" s="29"/>
      <c r="E514" s="29"/>
      <c r="F514" s="27"/>
      <c r="G514" s="5">
        <v>69258502</v>
      </c>
      <c r="I514" s="5">
        <v>0</v>
      </c>
      <c r="K514" s="47">
        <v>69258502</v>
      </c>
      <c r="L514" s="27"/>
      <c r="N514" s="47">
        <v>0</v>
      </c>
      <c r="O514" s="27"/>
      <c r="Q514" s="5">
        <v>0</v>
      </c>
      <c r="S514" s="5">
        <v>0</v>
      </c>
      <c r="U514" s="47">
        <v>69258502</v>
      </c>
      <c r="V514" s="27"/>
      <c r="X514" s="47">
        <v>0</v>
      </c>
      <c r="Y514" s="27"/>
    </row>
    <row r="515" spans="1:25" ht="12.75" customHeight="1" x14ac:dyDescent="0.2">
      <c r="A515" s="26" t="s">
        <v>921</v>
      </c>
      <c r="B515" s="27"/>
      <c r="C515" s="28" t="s">
        <v>922</v>
      </c>
      <c r="D515" s="29"/>
      <c r="E515" s="29"/>
      <c r="F515" s="27"/>
      <c r="G515" s="5">
        <v>178500</v>
      </c>
      <c r="I515" s="5">
        <v>0</v>
      </c>
      <c r="K515" s="47">
        <v>178500</v>
      </c>
      <c r="L515" s="27"/>
      <c r="N515" s="47">
        <v>0</v>
      </c>
      <c r="O515" s="27"/>
      <c r="Q515" s="5">
        <v>0</v>
      </c>
      <c r="S515" s="5">
        <v>0</v>
      </c>
      <c r="U515" s="47">
        <v>178500</v>
      </c>
      <c r="V515" s="27"/>
      <c r="X515" s="47">
        <v>0</v>
      </c>
      <c r="Y515" s="27"/>
    </row>
    <row r="516" spans="1:25" ht="12.75" customHeight="1" x14ac:dyDescent="0.2">
      <c r="A516" s="26" t="s">
        <v>923</v>
      </c>
      <c r="B516" s="27"/>
      <c r="C516" s="28" t="s">
        <v>924</v>
      </c>
      <c r="D516" s="29"/>
      <c r="E516" s="29"/>
      <c r="F516" s="27"/>
      <c r="G516" s="5">
        <v>344850452</v>
      </c>
      <c r="I516" s="5">
        <f>19740287+81858</f>
        <v>19822145</v>
      </c>
      <c r="K516" s="47">
        <f>+G516-I516</f>
        <v>325028307</v>
      </c>
      <c r="L516" s="27"/>
      <c r="N516" s="47">
        <v>0</v>
      </c>
      <c r="O516" s="27"/>
      <c r="Q516" s="5">
        <v>0</v>
      </c>
      <c r="S516" s="5">
        <v>0</v>
      </c>
      <c r="U516" s="47">
        <v>325028307</v>
      </c>
      <c r="V516" s="27"/>
      <c r="X516" s="47">
        <v>0</v>
      </c>
      <c r="Y516" s="27"/>
    </row>
    <row r="517" spans="1:25" ht="12.75" customHeight="1" x14ac:dyDescent="0.2">
      <c r="A517" s="26" t="s">
        <v>925</v>
      </c>
      <c r="B517" s="27"/>
      <c r="C517" s="28" t="s">
        <v>926</v>
      </c>
      <c r="D517" s="29"/>
      <c r="E517" s="29"/>
      <c r="F517" s="27"/>
      <c r="G517" s="5">
        <v>35235</v>
      </c>
      <c r="I517" s="5">
        <v>0</v>
      </c>
      <c r="K517" s="47">
        <v>35235</v>
      </c>
      <c r="L517" s="27"/>
      <c r="N517" s="47">
        <v>0</v>
      </c>
      <c r="O517" s="27"/>
      <c r="Q517" s="5">
        <v>0</v>
      </c>
      <c r="S517" s="5">
        <v>0</v>
      </c>
      <c r="U517" s="47">
        <v>35235</v>
      </c>
      <c r="V517" s="27"/>
      <c r="X517" s="47">
        <v>0</v>
      </c>
      <c r="Y517" s="27"/>
    </row>
    <row r="518" spans="1:25" ht="409.6" hidden="1" customHeight="1" x14ac:dyDescent="0.2"/>
    <row r="519" spans="1:25" ht="8.1" customHeight="1" x14ac:dyDescent="0.2"/>
    <row r="520" spans="1:25" ht="5.0999999999999996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 x14ac:dyDescent="0.2">
      <c r="A521" s="50" t="s">
        <v>927</v>
      </c>
      <c r="B521" s="50"/>
      <c r="C521" s="50"/>
      <c r="D521" s="50"/>
      <c r="G521" s="6">
        <v>187631243772</v>
      </c>
      <c r="H521" s="51">
        <v>187631161914</v>
      </c>
      <c r="I521" s="41"/>
      <c r="J521" s="51">
        <v>49275976326</v>
      </c>
      <c r="K521" s="41"/>
      <c r="L521" s="41"/>
      <c r="N521" s="51">
        <v>49275894468</v>
      </c>
      <c r="O521" s="41"/>
      <c r="P521" s="51">
        <v>5998324607</v>
      </c>
      <c r="Q521" s="41"/>
      <c r="R521" s="51">
        <v>5265496243</v>
      </c>
      <c r="S521" s="41"/>
      <c r="U521" s="51">
        <f>SUM(U14:V517)</f>
        <v>43277569861</v>
      </c>
      <c r="V521" s="41"/>
      <c r="W521" s="51">
        <f>SUM(X14:Y517)</f>
        <v>44010398225</v>
      </c>
      <c r="X521" s="41"/>
      <c r="Y521" s="41"/>
    </row>
    <row r="522" spans="1:25" ht="5.0999999999999996" customHeight="1" x14ac:dyDescent="0.2"/>
    <row r="523" spans="1:25" ht="12.75" customHeight="1" x14ac:dyDescent="0.2">
      <c r="A523" s="50" t="s">
        <v>928</v>
      </c>
      <c r="B523" s="50"/>
      <c r="C523" s="50"/>
      <c r="D523" s="50"/>
      <c r="G523" s="6">
        <v>0</v>
      </c>
      <c r="H523" s="51">
        <v>0</v>
      </c>
      <c r="I523" s="41"/>
      <c r="J523" s="51">
        <v>0</v>
      </c>
      <c r="K523" s="41"/>
      <c r="L523" s="41"/>
      <c r="N523" s="51">
        <v>0</v>
      </c>
      <c r="O523" s="41"/>
      <c r="P523" s="51">
        <v>0</v>
      </c>
      <c r="Q523" s="41"/>
      <c r="R523" s="51">
        <v>732828364</v>
      </c>
      <c r="S523" s="41"/>
      <c r="U523" s="51">
        <f>+W521-U521</f>
        <v>732828364</v>
      </c>
      <c r="V523" s="41"/>
      <c r="W523" s="51">
        <v>0</v>
      </c>
      <c r="X523" s="41"/>
      <c r="Y523" s="41"/>
    </row>
    <row r="524" spans="1:25" ht="5.0999999999999996" customHeight="1" x14ac:dyDescent="0.2"/>
    <row r="525" spans="1:25" ht="12.75" customHeight="1" x14ac:dyDescent="0.2">
      <c r="A525" s="50" t="s">
        <v>929</v>
      </c>
      <c r="B525" s="50"/>
      <c r="C525" s="50"/>
      <c r="D525" s="50"/>
      <c r="G525" s="6">
        <v>187631243772</v>
      </c>
      <c r="H525" s="51">
        <v>187631243772</v>
      </c>
      <c r="I525" s="41"/>
      <c r="J525" s="51">
        <v>49275976326</v>
      </c>
      <c r="K525" s="41"/>
      <c r="L525" s="41"/>
      <c r="N525" s="51">
        <v>49275976326</v>
      </c>
      <c r="O525" s="41"/>
      <c r="P525" s="51">
        <v>5998324607</v>
      </c>
      <c r="Q525" s="41"/>
      <c r="R525" s="51">
        <v>5998324607</v>
      </c>
      <c r="S525" s="41"/>
      <c r="U525" s="51">
        <v>44010398225</v>
      </c>
      <c r="V525" s="41"/>
      <c r="W525" s="51">
        <v>44010398225</v>
      </c>
      <c r="X525" s="41"/>
      <c r="Y525" s="41"/>
    </row>
    <row r="526" spans="1:25" ht="35.65" customHeight="1" x14ac:dyDescent="0.2"/>
    <row r="527" spans="1:25" ht="5.0999999999999996" customHeight="1" x14ac:dyDescent="0.2">
      <c r="F527" s="2"/>
      <c r="G527" s="2"/>
      <c r="H527" s="2"/>
      <c r="I527" s="2"/>
      <c r="J527" s="2"/>
      <c r="K527" s="2"/>
      <c r="O527" s="2"/>
      <c r="P527" s="2"/>
      <c r="Q527" s="2"/>
      <c r="R527" s="2"/>
      <c r="S527" s="2"/>
      <c r="T527" s="2"/>
      <c r="U527" s="2"/>
    </row>
    <row r="528" spans="1:25" ht="17.100000000000001" customHeight="1" x14ac:dyDescent="0.2">
      <c r="F528" s="52"/>
      <c r="G528" s="52"/>
      <c r="H528" s="52"/>
      <c r="I528" s="52"/>
      <c r="J528" s="52"/>
      <c r="K528" s="52"/>
      <c r="O528" s="52"/>
      <c r="P528" s="52"/>
      <c r="Q528" s="52"/>
      <c r="R528" s="52"/>
      <c r="S528" s="52"/>
      <c r="T528" s="52"/>
      <c r="U528" s="52"/>
    </row>
    <row r="529" spans="6:21" ht="12.75" customHeight="1" x14ac:dyDescent="0.2">
      <c r="F529" s="52" t="s">
        <v>930</v>
      </c>
      <c r="G529" s="52"/>
      <c r="H529" s="52"/>
      <c r="I529" s="52"/>
      <c r="J529" s="52"/>
      <c r="K529" s="52"/>
      <c r="O529" s="52" t="s">
        <v>931</v>
      </c>
      <c r="P529" s="52"/>
      <c r="Q529" s="52"/>
      <c r="R529" s="52"/>
      <c r="S529" s="52"/>
      <c r="T529" s="52"/>
      <c r="U529" s="52"/>
    </row>
  </sheetData>
  <mergeCells count="3071">
    <mergeCell ref="A497:B497"/>
    <mergeCell ref="C497:F497"/>
    <mergeCell ref="K497:L497"/>
    <mergeCell ref="N497:O497"/>
    <mergeCell ref="U497:V497"/>
    <mergeCell ref="X497:Y497"/>
    <mergeCell ref="A496:B496"/>
    <mergeCell ref="C496:F496"/>
    <mergeCell ref="K496:L496"/>
    <mergeCell ref="N496:O496"/>
    <mergeCell ref="U496:V496"/>
    <mergeCell ref="X496:Y496"/>
    <mergeCell ref="A495:B495"/>
    <mergeCell ref="C495:F495"/>
    <mergeCell ref="K495:L495"/>
    <mergeCell ref="N495:O495"/>
    <mergeCell ref="U495:V495"/>
    <mergeCell ref="X495:Y495"/>
    <mergeCell ref="A494:B494"/>
    <mergeCell ref="C494:F494"/>
    <mergeCell ref="K494:L494"/>
    <mergeCell ref="N494:O494"/>
    <mergeCell ref="U494:V494"/>
    <mergeCell ref="X494:Y494"/>
    <mergeCell ref="A493:B493"/>
    <mergeCell ref="C493:F493"/>
    <mergeCell ref="K493:L493"/>
    <mergeCell ref="N493:O493"/>
    <mergeCell ref="U493:V493"/>
    <mergeCell ref="X493:Y493"/>
    <mergeCell ref="A492:B492"/>
    <mergeCell ref="C492:F492"/>
    <mergeCell ref="K492:L492"/>
    <mergeCell ref="N492:O492"/>
    <mergeCell ref="U492:V492"/>
    <mergeCell ref="X492:Y492"/>
    <mergeCell ref="A491:B491"/>
    <mergeCell ref="C491:F491"/>
    <mergeCell ref="K491:L491"/>
    <mergeCell ref="N491:O491"/>
    <mergeCell ref="U491:V491"/>
    <mergeCell ref="X491:Y491"/>
    <mergeCell ref="A490:B490"/>
    <mergeCell ref="C490:F490"/>
    <mergeCell ref="K490:L490"/>
    <mergeCell ref="N490:O490"/>
    <mergeCell ref="U490:V490"/>
    <mergeCell ref="X490:Y490"/>
    <mergeCell ref="A489:B489"/>
    <mergeCell ref="C489:F489"/>
    <mergeCell ref="K489:L489"/>
    <mergeCell ref="N489:O489"/>
    <mergeCell ref="U489:V489"/>
    <mergeCell ref="X489:Y489"/>
    <mergeCell ref="A488:B488"/>
    <mergeCell ref="C488:F488"/>
    <mergeCell ref="K488:L488"/>
    <mergeCell ref="N488:O488"/>
    <mergeCell ref="U488:V488"/>
    <mergeCell ref="X488:Y488"/>
    <mergeCell ref="A487:B487"/>
    <mergeCell ref="C487:F487"/>
    <mergeCell ref="K487:L487"/>
    <mergeCell ref="N487:O487"/>
    <mergeCell ref="U487:V487"/>
    <mergeCell ref="X487:Y487"/>
    <mergeCell ref="A486:B486"/>
    <mergeCell ref="C486:F486"/>
    <mergeCell ref="K486:L486"/>
    <mergeCell ref="N486:O486"/>
    <mergeCell ref="U486:V486"/>
    <mergeCell ref="X486:Y486"/>
    <mergeCell ref="A485:B485"/>
    <mergeCell ref="C485:F485"/>
    <mergeCell ref="K485:L485"/>
    <mergeCell ref="N485:O485"/>
    <mergeCell ref="U485:V485"/>
    <mergeCell ref="X485:Y485"/>
    <mergeCell ref="A484:B484"/>
    <mergeCell ref="C484:F484"/>
    <mergeCell ref="K484:L484"/>
    <mergeCell ref="N484:O484"/>
    <mergeCell ref="U484:V484"/>
    <mergeCell ref="X484:Y484"/>
    <mergeCell ref="A483:B483"/>
    <mergeCell ref="C483:F483"/>
    <mergeCell ref="K483:L483"/>
    <mergeCell ref="N483:O483"/>
    <mergeCell ref="U483:V483"/>
    <mergeCell ref="X483:Y483"/>
    <mergeCell ref="A482:B482"/>
    <mergeCell ref="C482:F482"/>
    <mergeCell ref="K482:L482"/>
    <mergeCell ref="N482:O482"/>
    <mergeCell ref="U482:V482"/>
    <mergeCell ref="X482:Y482"/>
    <mergeCell ref="A481:B481"/>
    <mergeCell ref="C481:F481"/>
    <mergeCell ref="K481:L481"/>
    <mergeCell ref="N481:O481"/>
    <mergeCell ref="U481:V481"/>
    <mergeCell ref="X481:Y481"/>
    <mergeCell ref="A480:B480"/>
    <mergeCell ref="C480:F480"/>
    <mergeCell ref="K480:L480"/>
    <mergeCell ref="N480:O480"/>
    <mergeCell ref="U480:V480"/>
    <mergeCell ref="X480:Y480"/>
    <mergeCell ref="A517:B517"/>
    <mergeCell ref="C517:F517"/>
    <mergeCell ref="K517:L517"/>
    <mergeCell ref="N517:O517"/>
    <mergeCell ref="U517:V517"/>
    <mergeCell ref="X517:Y517"/>
    <mergeCell ref="A516:B516"/>
    <mergeCell ref="C516:F516"/>
    <mergeCell ref="K516:L516"/>
    <mergeCell ref="N516:O516"/>
    <mergeCell ref="U516:V516"/>
    <mergeCell ref="X516:Y516"/>
    <mergeCell ref="A515:B515"/>
    <mergeCell ref="C515:F515"/>
    <mergeCell ref="K515:L515"/>
    <mergeCell ref="N515:O515"/>
    <mergeCell ref="U515:V515"/>
    <mergeCell ref="X515:Y515"/>
    <mergeCell ref="A514:B514"/>
    <mergeCell ref="C514:F514"/>
    <mergeCell ref="K514:L514"/>
    <mergeCell ref="N514:O514"/>
    <mergeCell ref="U514:V514"/>
    <mergeCell ref="X514:Y514"/>
    <mergeCell ref="A513:B513"/>
    <mergeCell ref="C513:F513"/>
    <mergeCell ref="K513:L513"/>
    <mergeCell ref="N513:O513"/>
    <mergeCell ref="U513:V513"/>
    <mergeCell ref="X513:Y513"/>
    <mergeCell ref="A512:B512"/>
    <mergeCell ref="C512:F512"/>
    <mergeCell ref="K512:L512"/>
    <mergeCell ref="N512:O512"/>
    <mergeCell ref="U512:V512"/>
    <mergeCell ref="X512:Y512"/>
    <mergeCell ref="A511:B511"/>
    <mergeCell ref="C511:F511"/>
    <mergeCell ref="K511:L511"/>
    <mergeCell ref="N511:O511"/>
    <mergeCell ref="U511:V511"/>
    <mergeCell ref="X511:Y511"/>
    <mergeCell ref="A510:B510"/>
    <mergeCell ref="C510:F510"/>
    <mergeCell ref="K510:L510"/>
    <mergeCell ref="N510:O510"/>
    <mergeCell ref="U510:V510"/>
    <mergeCell ref="X510:Y510"/>
    <mergeCell ref="A509:B509"/>
    <mergeCell ref="C509:F509"/>
    <mergeCell ref="K509:L509"/>
    <mergeCell ref="N509:O509"/>
    <mergeCell ref="U509:V509"/>
    <mergeCell ref="X509:Y509"/>
    <mergeCell ref="A508:B508"/>
    <mergeCell ref="C508:F508"/>
    <mergeCell ref="K508:L508"/>
    <mergeCell ref="N508:O508"/>
    <mergeCell ref="U508:V508"/>
    <mergeCell ref="X508:Y508"/>
    <mergeCell ref="A507:B507"/>
    <mergeCell ref="C507:F507"/>
    <mergeCell ref="K507:L507"/>
    <mergeCell ref="N507:O507"/>
    <mergeCell ref="U507:V507"/>
    <mergeCell ref="X507:Y507"/>
    <mergeCell ref="A506:B506"/>
    <mergeCell ref="C506:F506"/>
    <mergeCell ref="K506:L506"/>
    <mergeCell ref="N506:O506"/>
    <mergeCell ref="U506:V506"/>
    <mergeCell ref="X506:Y506"/>
    <mergeCell ref="X503:Y503"/>
    <mergeCell ref="A504:B504"/>
    <mergeCell ref="C504:F504"/>
    <mergeCell ref="K504:L504"/>
    <mergeCell ref="N504:O504"/>
    <mergeCell ref="U504:V504"/>
    <mergeCell ref="X504:Y504"/>
    <mergeCell ref="X501:Y501"/>
    <mergeCell ref="A502:B502"/>
    <mergeCell ref="C502:F502"/>
    <mergeCell ref="K502:L502"/>
    <mergeCell ref="N502:O502"/>
    <mergeCell ref="U502:V502"/>
    <mergeCell ref="X502:Y502"/>
    <mergeCell ref="A500:B500"/>
    <mergeCell ref="C500:F500"/>
    <mergeCell ref="K500:L500"/>
    <mergeCell ref="N500:O500"/>
    <mergeCell ref="U500:V500"/>
    <mergeCell ref="X500:Y500"/>
    <mergeCell ref="A499:B499"/>
    <mergeCell ref="C499:F499"/>
    <mergeCell ref="K499:L499"/>
    <mergeCell ref="N499:O499"/>
    <mergeCell ref="U499:V499"/>
    <mergeCell ref="X499:Y499"/>
    <mergeCell ref="A498:B498"/>
    <mergeCell ref="C498:F498"/>
    <mergeCell ref="K498:L498"/>
    <mergeCell ref="N498:O498"/>
    <mergeCell ref="U498:V498"/>
    <mergeCell ref="X498:Y498"/>
    <mergeCell ref="C174:F174"/>
    <mergeCell ref="K174:L174"/>
    <mergeCell ref="N174:O174"/>
    <mergeCell ref="U174:V174"/>
    <mergeCell ref="X174:Y174"/>
    <mergeCell ref="C175:F175"/>
    <mergeCell ref="K175:L175"/>
    <mergeCell ref="N175:O175"/>
    <mergeCell ref="U175:V175"/>
    <mergeCell ref="X175:Y175"/>
    <mergeCell ref="C119:F119"/>
    <mergeCell ref="K119:L119"/>
    <mergeCell ref="N119:O119"/>
    <mergeCell ref="U119:V119"/>
    <mergeCell ref="X119:Y119"/>
    <mergeCell ref="C136:F136"/>
    <mergeCell ref="K136:L136"/>
    <mergeCell ref="N136:O136"/>
    <mergeCell ref="U136:V136"/>
    <mergeCell ref="X136:Y136"/>
    <mergeCell ref="C104:F104"/>
    <mergeCell ref="K104:L104"/>
    <mergeCell ref="N104:O104"/>
    <mergeCell ref="U104:V104"/>
    <mergeCell ref="X104:Y104"/>
    <mergeCell ref="C105:F105"/>
    <mergeCell ref="K105:L105"/>
    <mergeCell ref="N105:O105"/>
    <mergeCell ref="U105:V105"/>
    <mergeCell ref="X105:Y105"/>
    <mergeCell ref="C94:F94"/>
    <mergeCell ref="K94:L94"/>
    <mergeCell ref="N94:O94"/>
    <mergeCell ref="U94:V94"/>
    <mergeCell ref="X94:Y94"/>
    <mergeCell ref="C95:F95"/>
    <mergeCell ref="K95:L95"/>
    <mergeCell ref="N95:O95"/>
    <mergeCell ref="U95:V95"/>
    <mergeCell ref="X95:Y95"/>
    <mergeCell ref="C90:F90"/>
    <mergeCell ref="K90:L90"/>
    <mergeCell ref="N90:O90"/>
    <mergeCell ref="U90:V90"/>
    <mergeCell ref="X90:Y90"/>
    <mergeCell ref="C91:F91"/>
    <mergeCell ref="K91:L91"/>
    <mergeCell ref="N91:O91"/>
    <mergeCell ref="U91:V91"/>
    <mergeCell ref="X91:Y91"/>
    <mergeCell ref="N87:O87"/>
    <mergeCell ref="U87:V87"/>
    <mergeCell ref="X87:Y87"/>
    <mergeCell ref="C89:F89"/>
    <mergeCell ref="K89:L89"/>
    <mergeCell ref="N89:O89"/>
    <mergeCell ref="U89:V89"/>
    <mergeCell ref="X89:Y89"/>
    <mergeCell ref="C87:F87"/>
    <mergeCell ref="K87:L87"/>
    <mergeCell ref="N65:O65"/>
    <mergeCell ref="U65:V65"/>
    <mergeCell ref="X65:Y65"/>
    <mergeCell ref="C69:F69"/>
    <mergeCell ref="K69:L69"/>
    <mergeCell ref="N69:O69"/>
    <mergeCell ref="U69:V69"/>
    <mergeCell ref="X69:Y69"/>
    <mergeCell ref="C65:F65"/>
    <mergeCell ref="K65:L65"/>
    <mergeCell ref="N61:O61"/>
    <mergeCell ref="U61:V61"/>
    <mergeCell ref="X61:Y61"/>
    <mergeCell ref="C62:F62"/>
    <mergeCell ref="K62:L62"/>
    <mergeCell ref="N62:O62"/>
    <mergeCell ref="U62:V62"/>
    <mergeCell ref="X62:Y62"/>
    <mergeCell ref="C61:F61"/>
    <mergeCell ref="K61:L61"/>
    <mergeCell ref="A119:B119"/>
    <mergeCell ref="A136:B136"/>
    <mergeCell ref="A174:B174"/>
    <mergeCell ref="A175:B175"/>
    <mergeCell ref="A90:B90"/>
    <mergeCell ref="A91:B91"/>
    <mergeCell ref="A94:B94"/>
    <mergeCell ref="A95:B95"/>
    <mergeCell ref="A104:B104"/>
    <mergeCell ref="A105:B105"/>
    <mergeCell ref="A61:B61"/>
    <mergeCell ref="A62:B62"/>
    <mergeCell ref="A65:B65"/>
    <mergeCell ref="A69:B69"/>
    <mergeCell ref="A87:B87"/>
    <mergeCell ref="A89:B89"/>
    <mergeCell ref="A88:B88"/>
    <mergeCell ref="A84:B84"/>
    <mergeCell ref="A81:B81"/>
    <mergeCell ref="A78:B78"/>
    <mergeCell ref="U525:V525"/>
    <mergeCell ref="W525:Y525"/>
    <mergeCell ref="F528:K528"/>
    <mergeCell ref="O528:U528"/>
    <mergeCell ref="F529:K529"/>
    <mergeCell ref="O529:U529"/>
    <mergeCell ref="A525:D525"/>
    <mergeCell ref="H525:I525"/>
    <mergeCell ref="J525:L525"/>
    <mergeCell ref="N525:O525"/>
    <mergeCell ref="P525:Q525"/>
    <mergeCell ref="R525:S525"/>
    <mergeCell ref="U521:V521"/>
    <mergeCell ref="W521:Y521"/>
    <mergeCell ref="A523:D523"/>
    <mergeCell ref="H523:I523"/>
    <mergeCell ref="J523:L523"/>
    <mergeCell ref="N523:O523"/>
    <mergeCell ref="P523:Q523"/>
    <mergeCell ref="R523:S523"/>
    <mergeCell ref="U523:V523"/>
    <mergeCell ref="W523:Y523"/>
    <mergeCell ref="A521:D521"/>
    <mergeCell ref="H521:I521"/>
    <mergeCell ref="J521:L521"/>
    <mergeCell ref="N521:O521"/>
    <mergeCell ref="P521:Q521"/>
    <mergeCell ref="R521:S521"/>
    <mergeCell ref="A505:B505"/>
    <mergeCell ref="C505:F505"/>
    <mergeCell ref="K505:L505"/>
    <mergeCell ref="N505:O505"/>
    <mergeCell ref="U505:V505"/>
    <mergeCell ref="X505:Y505"/>
    <mergeCell ref="N503:O503"/>
    <mergeCell ref="U503:V503"/>
    <mergeCell ref="A501:B501"/>
    <mergeCell ref="C501:F501"/>
    <mergeCell ref="K501:L501"/>
    <mergeCell ref="N501:O501"/>
    <mergeCell ref="U501:V501"/>
    <mergeCell ref="A503:B503"/>
    <mergeCell ref="C503:F503"/>
    <mergeCell ref="K503:L503"/>
    <mergeCell ref="A479:B479"/>
    <mergeCell ref="C479:F479"/>
    <mergeCell ref="K479:L479"/>
    <mergeCell ref="N479:O479"/>
    <mergeCell ref="U479:V479"/>
    <mergeCell ref="X479:Y479"/>
    <mergeCell ref="A478:B478"/>
    <mergeCell ref="C478:F478"/>
    <mergeCell ref="K478:L478"/>
    <mergeCell ref="N478:O478"/>
    <mergeCell ref="U478:V478"/>
    <mergeCell ref="X478:Y478"/>
    <mergeCell ref="A477:B477"/>
    <mergeCell ref="C477:F477"/>
    <mergeCell ref="K477:L477"/>
    <mergeCell ref="N477:O477"/>
    <mergeCell ref="U477:V477"/>
    <mergeCell ref="X477:Y477"/>
    <mergeCell ref="A476:B476"/>
    <mergeCell ref="C476:F476"/>
    <mergeCell ref="K476:L476"/>
    <mergeCell ref="N476:O476"/>
    <mergeCell ref="U476:V476"/>
    <mergeCell ref="X476:Y476"/>
    <mergeCell ref="A475:B475"/>
    <mergeCell ref="C475:F475"/>
    <mergeCell ref="K475:L475"/>
    <mergeCell ref="N475:O475"/>
    <mergeCell ref="U475:V475"/>
    <mergeCell ref="X475:Y475"/>
    <mergeCell ref="A474:B474"/>
    <mergeCell ref="C474:F474"/>
    <mergeCell ref="K474:L474"/>
    <mergeCell ref="N474:O474"/>
    <mergeCell ref="U474:V474"/>
    <mergeCell ref="X474:Y474"/>
    <mergeCell ref="A473:B473"/>
    <mergeCell ref="C473:F473"/>
    <mergeCell ref="K473:L473"/>
    <mergeCell ref="N473:O473"/>
    <mergeCell ref="U473:V473"/>
    <mergeCell ref="X473:Y473"/>
    <mergeCell ref="A472:B472"/>
    <mergeCell ref="C472:F472"/>
    <mergeCell ref="K472:L472"/>
    <mergeCell ref="N472:O472"/>
    <mergeCell ref="U472:V472"/>
    <mergeCell ref="X472:Y472"/>
    <mergeCell ref="A471:B471"/>
    <mergeCell ref="C471:F471"/>
    <mergeCell ref="K471:L471"/>
    <mergeCell ref="N471:O471"/>
    <mergeCell ref="U471:V471"/>
    <mergeCell ref="X471:Y471"/>
    <mergeCell ref="A470:B470"/>
    <mergeCell ref="C470:F470"/>
    <mergeCell ref="K470:L470"/>
    <mergeCell ref="N470:O470"/>
    <mergeCell ref="U470:V470"/>
    <mergeCell ref="X470:Y470"/>
    <mergeCell ref="A469:B469"/>
    <mergeCell ref="C469:F469"/>
    <mergeCell ref="K469:L469"/>
    <mergeCell ref="N469:O469"/>
    <mergeCell ref="U469:V469"/>
    <mergeCell ref="X469:Y469"/>
    <mergeCell ref="A468:B468"/>
    <mergeCell ref="C468:F468"/>
    <mergeCell ref="K468:L468"/>
    <mergeCell ref="N468:O468"/>
    <mergeCell ref="U468:V468"/>
    <mergeCell ref="X468:Y468"/>
    <mergeCell ref="A467:B467"/>
    <mergeCell ref="C467:F467"/>
    <mergeCell ref="K467:L467"/>
    <mergeCell ref="N467:O467"/>
    <mergeCell ref="U467:V467"/>
    <mergeCell ref="X467:Y467"/>
    <mergeCell ref="A466:B466"/>
    <mergeCell ref="C466:F466"/>
    <mergeCell ref="K466:L466"/>
    <mergeCell ref="N466:O466"/>
    <mergeCell ref="U466:V466"/>
    <mergeCell ref="X466:Y466"/>
    <mergeCell ref="A465:B465"/>
    <mergeCell ref="C465:F465"/>
    <mergeCell ref="K465:L465"/>
    <mergeCell ref="N465:O465"/>
    <mergeCell ref="U465:V465"/>
    <mergeCell ref="X465:Y465"/>
    <mergeCell ref="A464:B464"/>
    <mergeCell ref="C464:F464"/>
    <mergeCell ref="K464:L464"/>
    <mergeCell ref="N464:O464"/>
    <mergeCell ref="U464:V464"/>
    <mergeCell ref="X464:Y464"/>
    <mergeCell ref="A463:B463"/>
    <mergeCell ref="C463:F463"/>
    <mergeCell ref="K463:L463"/>
    <mergeCell ref="N463:O463"/>
    <mergeCell ref="U463:V463"/>
    <mergeCell ref="X463:Y463"/>
    <mergeCell ref="A462:B462"/>
    <mergeCell ref="C462:F462"/>
    <mergeCell ref="K462:L462"/>
    <mergeCell ref="N462:O462"/>
    <mergeCell ref="U462:V462"/>
    <mergeCell ref="X462:Y462"/>
    <mergeCell ref="A461:B461"/>
    <mergeCell ref="C461:F461"/>
    <mergeCell ref="K461:L461"/>
    <mergeCell ref="N461:O461"/>
    <mergeCell ref="U461:V461"/>
    <mergeCell ref="X461:Y461"/>
    <mergeCell ref="A460:B460"/>
    <mergeCell ref="C460:F460"/>
    <mergeCell ref="K460:L460"/>
    <mergeCell ref="N460:O460"/>
    <mergeCell ref="U460:V460"/>
    <mergeCell ref="X460:Y460"/>
    <mergeCell ref="A459:B459"/>
    <mergeCell ref="C459:F459"/>
    <mergeCell ref="K459:L459"/>
    <mergeCell ref="N459:O459"/>
    <mergeCell ref="U459:V459"/>
    <mergeCell ref="X459:Y459"/>
    <mergeCell ref="A458:B458"/>
    <mergeCell ref="C458:F458"/>
    <mergeCell ref="K458:L458"/>
    <mergeCell ref="N458:O458"/>
    <mergeCell ref="U458:V458"/>
    <mergeCell ref="X458:Y458"/>
    <mergeCell ref="A457:B457"/>
    <mergeCell ref="C457:F457"/>
    <mergeCell ref="K457:L457"/>
    <mergeCell ref="N457:O457"/>
    <mergeCell ref="U457:V457"/>
    <mergeCell ref="X457:Y457"/>
    <mergeCell ref="A456:B456"/>
    <mergeCell ref="C456:F456"/>
    <mergeCell ref="K456:L456"/>
    <mergeCell ref="N456:O456"/>
    <mergeCell ref="U456:V456"/>
    <mergeCell ref="X456:Y456"/>
    <mergeCell ref="A455:B455"/>
    <mergeCell ref="C455:F455"/>
    <mergeCell ref="K455:L455"/>
    <mergeCell ref="N455:O455"/>
    <mergeCell ref="U455:V455"/>
    <mergeCell ref="X455:Y455"/>
    <mergeCell ref="A454:B454"/>
    <mergeCell ref="C454:F454"/>
    <mergeCell ref="K454:L454"/>
    <mergeCell ref="N454:O454"/>
    <mergeCell ref="U454:V454"/>
    <mergeCell ref="X454:Y454"/>
    <mergeCell ref="A453:B453"/>
    <mergeCell ref="C453:F453"/>
    <mergeCell ref="K453:L453"/>
    <mergeCell ref="N453:O453"/>
    <mergeCell ref="U453:V453"/>
    <mergeCell ref="X453:Y453"/>
    <mergeCell ref="A452:B452"/>
    <mergeCell ref="C452:F452"/>
    <mergeCell ref="K452:L452"/>
    <mergeCell ref="N452:O452"/>
    <mergeCell ref="U452:V452"/>
    <mergeCell ref="X452:Y452"/>
    <mergeCell ref="A451:B451"/>
    <mergeCell ref="C451:F451"/>
    <mergeCell ref="K451:L451"/>
    <mergeCell ref="N451:O451"/>
    <mergeCell ref="U451:V451"/>
    <mergeCell ref="X451:Y451"/>
    <mergeCell ref="A450:B450"/>
    <mergeCell ref="C450:F450"/>
    <mergeCell ref="K450:L450"/>
    <mergeCell ref="N450:O450"/>
    <mergeCell ref="U450:V450"/>
    <mergeCell ref="X450:Y450"/>
    <mergeCell ref="A449:B449"/>
    <mergeCell ref="C449:F449"/>
    <mergeCell ref="K449:L449"/>
    <mergeCell ref="N449:O449"/>
    <mergeCell ref="U449:V449"/>
    <mergeCell ref="X449:Y449"/>
    <mergeCell ref="A448:B448"/>
    <mergeCell ref="C448:F448"/>
    <mergeCell ref="K448:L448"/>
    <mergeCell ref="N448:O448"/>
    <mergeCell ref="U448:V448"/>
    <mergeCell ref="X448:Y448"/>
    <mergeCell ref="A447:B447"/>
    <mergeCell ref="C447:F447"/>
    <mergeCell ref="K447:L447"/>
    <mergeCell ref="N447:O447"/>
    <mergeCell ref="U447:V447"/>
    <mergeCell ref="X447:Y447"/>
    <mergeCell ref="A446:B446"/>
    <mergeCell ref="C446:F446"/>
    <mergeCell ref="K446:L446"/>
    <mergeCell ref="N446:O446"/>
    <mergeCell ref="U446:V446"/>
    <mergeCell ref="X446:Y446"/>
    <mergeCell ref="A445:B445"/>
    <mergeCell ref="C445:F445"/>
    <mergeCell ref="K445:L445"/>
    <mergeCell ref="N445:O445"/>
    <mergeCell ref="U445:V445"/>
    <mergeCell ref="X445:Y445"/>
    <mergeCell ref="A444:B444"/>
    <mergeCell ref="C444:F444"/>
    <mergeCell ref="K444:L444"/>
    <mergeCell ref="N444:O444"/>
    <mergeCell ref="U444:V444"/>
    <mergeCell ref="X444:Y444"/>
    <mergeCell ref="A443:B443"/>
    <mergeCell ref="C443:F443"/>
    <mergeCell ref="K443:L443"/>
    <mergeCell ref="N443:O443"/>
    <mergeCell ref="U443:V443"/>
    <mergeCell ref="X443:Y443"/>
    <mergeCell ref="A442:B442"/>
    <mergeCell ref="C442:F442"/>
    <mergeCell ref="K442:L442"/>
    <mergeCell ref="N442:O442"/>
    <mergeCell ref="U442:V442"/>
    <mergeCell ref="X442:Y442"/>
    <mergeCell ref="A441:B441"/>
    <mergeCell ref="C441:F441"/>
    <mergeCell ref="K441:L441"/>
    <mergeCell ref="N441:O441"/>
    <mergeCell ref="U441:V441"/>
    <mergeCell ref="X441:Y441"/>
    <mergeCell ref="A440:B440"/>
    <mergeCell ref="C440:F440"/>
    <mergeCell ref="K440:L440"/>
    <mergeCell ref="N440:O440"/>
    <mergeCell ref="U440:V440"/>
    <mergeCell ref="X440:Y440"/>
    <mergeCell ref="A439:B439"/>
    <mergeCell ref="C439:F439"/>
    <mergeCell ref="K439:L439"/>
    <mergeCell ref="N439:O439"/>
    <mergeCell ref="U439:V439"/>
    <mergeCell ref="X439:Y439"/>
    <mergeCell ref="A438:B438"/>
    <mergeCell ref="C438:F438"/>
    <mergeCell ref="K438:L438"/>
    <mergeCell ref="N438:O438"/>
    <mergeCell ref="U438:V438"/>
    <mergeCell ref="X438:Y438"/>
    <mergeCell ref="A437:B437"/>
    <mergeCell ref="C437:F437"/>
    <mergeCell ref="K437:L437"/>
    <mergeCell ref="N437:O437"/>
    <mergeCell ref="U437:V437"/>
    <mergeCell ref="X437:Y437"/>
    <mergeCell ref="A436:B436"/>
    <mergeCell ref="C436:F436"/>
    <mergeCell ref="K436:L436"/>
    <mergeCell ref="N436:O436"/>
    <mergeCell ref="U436:V436"/>
    <mergeCell ref="X436:Y436"/>
    <mergeCell ref="A435:B435"/>
    <mergeCell ref="C435:F435"/>
    <mergeCell ref="K435:L435"/>
    <mergeCell ref="N435:O435"/>
    <mergeCell ref="U435:V435"/>
    <mergeCell ref="X435:Y435"/>
    <mergeCell ref="A434:B434"/>
    <mergeCell ref="C434:F434"/>
    <mergeCell ref="K434:L434"/>
    <mergeCell ref="N434:O434"/>
    <mergeCell ref="U434:V434"/>
    <mergeCell ref="X434:Y434"/>
    <mergeCell ref="A433:B433"/>
    <mergeCell ref="C433:F433"/>
    <mergeCell ref="K433:L433"/>
    <mergeCell ref="N433:O433"/>
    <mergeCell ref="U433:V433"/>
    <mergeCell ref="X433:Y433"/>
    <mergeCell ref="A432:B432"/>
    <mergeCell ref="C432:F432"/>
    <mergeCell ref="K432:L432"/>
    <mergeCell ref="N432:O432"/>
    <mergeCell ref="U432:V432"/>
    <mergeCell ref="X432:Y432"/>
    <mergeCell ref="A431:B431"/>
    <mergeCell ref="C431:F431"/>
    <mergeCell ref="K431:L431"/>
    <mergeCell ref="N431:O431"/>
    <mergeCell ref="U431:V431"/>
    <mergeCell ref="X431:Y431"/>
    <mergeCell ref="A430:B430"/>
    <mergeCell ref="C430:F430"/>
    <mergeCell ref="K430:L430"/>
    <mergeCell ref="N430:O430"/>
    <mergeCell ref="U430:V430"/>
    <mergeCell ref="X430:Y430"/>
    <mergeCell ref="A429:B429"/>
    <mergeCell ref="C429:F429"/>
    <mergeCell ref="K429:L429"/>
    <mergeCell ref="N429:O429"/>
    <mergeCell ref="U429:V429"/>
    <mergeCell ref="X429:Y429"/>
    <mergeCell ref="A428:B428"/>
    <mergeCell ref="C428:F428"/>
    <mergeCell ref="K428:L428"/>
    <mergeCell ref="N428:O428"/>
    <mergeCell ref="U428:V428"/>
    <mergeCell ref="X428:Y428"/>
    <mergeCell ref="A427:B427"/>
    <mergeCell ref="C427:F427"/>
    <mergeCell ref="K427:L427"/>
    <mergeCell ref="N427:O427"/>
    <mergeCell ref="U427:V427"/>
    <mergeCell ref="X427:Y427"/>
    <mergeCell ref="A426:B426"/>
    <mergeCell ref="C426:F426"/>
    <mergeCell ref="K426:L426"/>
    <mergeCell ref="N426:O426"/>
    <mergeCell ref="U426:V426"/>
    <mergeCell ref="X426:Y426"/>
    <mergeCell ref="A425:B425"/>
    <mergeCell ref="C425:F425"/>
    <mergeCell ref="K425:L425"/>
    <mergeCell ref="N425:O425"/>
    <mergeCell ref="U425:V425"/>
    <mergeCell ref="X425:Y425"/>
    <mergeCell ref="A424:B424"/>
    <mergeCell ref="C424:F424"/>
    <mergeCell ref="K424:L424"/>
    <mergeCell ref="N424:O424"/>
    <mergeCell ref="U424:V424"/>
    <mergeCell ref="X424:Y424"/>
    <mergeCell ref="A423:B423"/>
    <mergeCell ref="C423:F423"/>
    <mergeCell ref="K423:L423"/>
    <mergeCell ref="N423:O423"/>
    <mergeCell ref="U423:V423"/>
    <mergeCell ref="X423:Y423"/>
    <mergeCell ref="A422:B422"/>
    <mergeCell ref="C422:F422"/>
    <mergeCell ref="K422:L422"/>
    <mergeCell ref="N422:O422"/>
    <mergeCell ref="U422:V422"/>
    <mergeCell ref="X422:Y422"/>
    <mergeCell ref="A421:B421"/>
    <mergeCell ref="C421:F421"/>
    <mergeCell ref="K421:L421"/>
    <mergeCell ref="N421:O421"/>
    <mergeCell ref="U421:V421"/>
    <mergeCell ref="X421:Y421"/>
    <mergeCell ref="A420:B420"/>
    <mergeCell ref="C420:F420"/>
    <mergeCell ref="K420:L420"/>
    <mergeCell ref="N420:O420"/>
    <mergeCell ref="U420:V420"/>
    <mergeCell ref="X420:Y420"/>
    <mergeCell ref="A419:B419"/>
    <mergeCell ref="C419:F419"/>
    <mergeCell ref="K419:L419"/>
    <mergeCell ref="N419:O419"/>
    <mergeCell ref="U419:V419"/>
    <mergeCell ref="X419:Y419"/>
    <mergeCell ref="A418:B418"/>
    <mergeCell ref="C418:F418"/>
    <mergeCell ref="K418:L418"/>
    <mergeCell ref="N418:O418"/>
    <mergeCell ref="U418:V418"/>
    <mergeCell ref="X418:Y418"/>
    <mergeCell ref="A417:B417"/>
    <mergeCell ref="C417:F417"/>
    <mergeCell ref="K417:L417"/>
    <mergeCell ref="N417:O417"/>
    <mergeCell ref="U417:V417"/>
    <mergeCell ref="X417:Y417"/>
    <mergeCell ref="A416:B416"/>
    <mergeCell ref="C416:F416"/>
    <mergeCell ref="K416:L416"/>
    <mergeCell ref="N416:O416"/>
    <mergeCell ref="U416:V416"/>
    <mergeCell ref="X416:Y416"/>
    <mergeCell ref="A415:B415"/>
    <mergeCell ref="C415:F415"/>
    <mergeCell ref="K415:L415"/>
    <mergeCell ref="N415:O415"/>
    <mergeCell ref="U415:V415"/>
    <mergeCell ref="X415:Y415"/>
    <mergeCell ref="A414:B414"/>
    <mergeCell ref="C414:F414"/>
    <mergeCell ref="K414:L414"/>
    <mergeCell ref="N414:O414"/>
    <mergeCell ref="U414:V414"/>
    <mergeCell ref="X414:Y414"/>
    <mergeCell ref="A413:B413"/>
    <mergeCell ref="C413:F413"/>
    <mergeCell ref="K413:L413"/>
    <mergeCell ref="N413:O413"/>
    <mergeCell ref="U413:V413"/>
    <mergeCell ref="X413:Y413"/>
    <mergeCell ref="A412:B412"/>
    <mergeCell ref="C412:F412"/>
    <mergeCell ref="K412:L412"/>
    <mergeCell ref="N412:O412"/>
    <mergeCell ref="U412:V412"/>
    <mergeCell ref="X412:Y412"/>
    <mergeCell ref="A411:B411"/>
    <mergeCell ref="C411:F411"/>
    <mergeCell ref="K411:L411"/>
    <mergeCell ref="N411:O411"/>
    <mergeCell ref="U411:V411"/>
    <mergeCell ref="X411:Y411"/>
    <mergeCell ref="A410:B410"/>
    <mergeCell ref="C410:F410"/>
    <mergeCell ref="K410:L410"/>
    <mergeCell ref="N410:O410"/>
    <mergeCell ref="U410:V410"/>
    <mergeCell ref="X410:Y410"/>
    <mergeCell ref="A409:B409"/>
    <mergeCell ref="C409:F409"/>
    <mergeCell ref="K409:L409"/>
    <mergeCell ref="N409:O409"/>
    <mergeCell ref="U409:V409"/>
    <mergeCell ref="X409:Y409"/>
    <mergeCell ref="A408:B408"/>
    <mergeCell ref="C408:F408"/>
    <mergeCell ref="K408:L408"/>
    <mergeCell ref="N408:O408"/>
    <mergeCell ref="U408:V408"/>
    <mergeCell ref="X408:Y408"/>
    <mergeCell ref="A407:B407"/>
    <mergeCell ref="C407:F407"/>
    <mergeCell ref="K407:L407"/>
    <mergeCell ref="N407:O407"/>
    <mergeCell ref="U407:V407"/>
    <mergeCell ref="X407:Y407"/>
    <mergeCell ref="A406:B406"/>
    <mergeCell ref="C406:F406"/>
    <mergeCell ref="K406:L406"/>
    <mergeCell ref="N406:O406"/>
    <mergeCell ref="U406:V406"/>
    <mergeCell ref="X406:Y406"/>
    <mergeCell ref="A405:B405"/>
    <mergeCell ref="C405:F405"/>
    <mergeCell ref="K405:L405"/>
    <mergeCell ref="N405:O405"/>
    <mergeCell ref="U405:V405"/>
    <mergeCell ref="X405:Y405"/>
    <mergeCell ref="A404:B404"/>
    <mergeCell ref="C404:F404"/>
    <mergeCell ref="K404:L404"/>
    <mergeCell ref="N404:O404"/>
    <mergeCell ref="U404:V404"/>
    <mergeCell ref="X404:Y404"/>
    <mergeCell ref="A403:B403"/>
    <mergeCell ref="C403:F403"/>
    <mergeCell ref="K403:L403"/>
    <mergeCell ref="N403:O403"/>
    <mergeCell ref="U403:V403"/>
    <mergeCell ref="X403:Y403"/>
    <mergeCell ref="A402:B402"/>
    <mergeCell ref="C402:F402"/>
    <mergeCell ref="K402:L402"/>
    <mergeCell ref="N402:O402"/>
    <mergeCell ref="U402:V402"/>
    <mergeCell ref="X402:Y402"/>
    <mergeCell ref="A401:B401"/>
    <mergeCell ref="C401:F401"/>
    <mergeCell ref="K401:L401"/>
    <mergeCell ref="N401:O401"/>
    <mergeCell ref="U401:V401"/>
    <mergeCell ref="X401:Y401"/>
    <mergeCell ref="A400:B400"/>
    <mergeCell ref="C400:F400"/>
    <mergeCell ref="K400:L400"/>
    <mergeCell ref="N400:O400"/>
    <mergeCell ref="U400:V400"/>
    <mergeCell ref="X400:Y400"/>
    <mergeCell ref="A399:B399"/>
    <mergeCell ref="C399:F399"/>
    <mergeCell ref="K399:L399"/>
    <mergeCell ref="N399:O399"/>
    <mergeCell ref="U399:V399"/>
    <mergeCell ref="X399:Y399"/>
    <mergeCell ref="A398:B398"/>
    <mergeCell ref="C398:F398"/>
    <mergeCell ref="K398:L398"/>
    <mergeCell ref="N398:O398"/>
    <mergeCell ref="U398:V398"/>
    <mergeCell ref="X398:Y398"/>
    <mergeCell ref="A397:B397"/>
    <mergeCell ref="C397:F397"/>
    <mergeCell ref="K397:L397"/>
    <mergeCell ref="N397:O397"/>
    <mergeCell ref="U397:V397"/>
    <mergeCell ref="X397:Y397"/>
    <mergeCell ref="A396:B396"/>
    <mergeCell ref="C396:F396"/>
    <mergeCell ref="K396:L396"/>
    <mergeCell ref="N396:O396"/>
    <mergeCell ref="U396:V396"/>
    <mergeCell ref="X396:Y396"/>
    <mergeCell ref="A395:B395"/>
    <mergeCell ref="C395:F395"/>
    <mergeCell ref="K395:L395"/>
    <mergeCell ref="N395:O395"/>
    <mergeCell ref="U395:V395"/>
    <mergeCell ref="X395:Y395"/>
    <mergeCell ref="A394:B394"/>
    <mergeCell ref="C394:F394"/>
    <mergeCell ref="K394:L394"/>
    <mergeCell ref="N394:O394"/>
    <mergeCell ref="U394:V394"/>
    <mergeCell ref="X394:Y394"/>
    <mergeCell ref="A393:B393"/>
    <mergeCell ref="C393:F393"/>
    <mergeCell ref="K393:L393"/>
    <mergeCell ref="N393:O393"/>
    <mergeCell ref="U393:V393"/>
    <mergeCell ref="X393:Y393"/>
    <mergeCell ref="A392:B392"/>
    <mergeCell ref="C392:F392"/>
    <mergeCell ref="K392:L392"/>
    <mergeCell ref="N392:O392"/>
    <mergeCell ref="U392:V392"/>
    <mergeCell ref="X392:Y392"/>
    <mergeCell ref="A391:B391"/>
    <mergeCell ref="C391:F391"/>
    <mergeCell ref="K391:L391"/>
    <mergeCell ref="N391:O391"/>
    <mergeCell ref="U391:V391"/>
    <mergeCell ref="X391:Y391"/>
    <mergeCell ref="A390:B390"/>
    <mergeCell ref="C390:F390"/>
    <mergeCell ref="K390:L390"/>
    <mergeCell ref="N390:O390"/>
    <mergeCell ref="U390:V390"/>
    <mergeCell ref="X390:Y390"/>
    <mergeCell ref="A389:B389"/>
    <mergeCell ref="C389:F389"/>
    <mergeCell ref="K389:L389"/>
    <mergeCell ref="N389:O389"/>
    <mergeCell ref="U389:V389"/>
    <mergeCell ref="X389:Y389"/>
    <mergeCell ref="A388:B388"/>
    <mergeCell ref="C388:F388"/>
    <mergeCell ref="K388:L388"/>
    <mergeCell ref="N388:O388"/>
    <mergeCell ref="U388:V388"/>
    <mergeCell ref="X388:Y388"/>
    <mergeCell ref="A387:B387"/>
    <mergeCell ref="C387:F387"/>
    <mergeCell ref="K387:L387"/>
    <mergeCell ref="N387:O387"/>
    <mergeCell ref="U387:V387"/>
    <mergeCell ref="X387:Y387"/>
    <mergeCell ref="A386:B386"/>
    <mergeCell ref="C386:F386"/>
    <mergeCell ref="K386:L386"/>
    <mergeCell ref="N386:O386"/>
    <mergeCell ref="U386:V386"/>
    <mergeCell ref="X386:Y386"/>
    <mergeCell ref="A385:B385"/>
    <mergeCell ref="C385:F385"/>
    <mergeCell ref="K385:L385"/>
    <mergeCell ref="N385:O385"/>
    <mergeCell ref="U385:V385"/>
    <mergeCell ref="X385:Y385"/>
    <mergeCell ref="A384:B384"/>
    <mergeCell ref="C384:F384"/>
    <mergeCell ref="K384:L384"/>
    <mergeCell ref="N384:O384"/>
    <mergeCell ref="U384:V384"/>
    <mergeCell ref="X384:Y384"/>
    <mergeCell ref="A383:B383"/>
    <mergeCell ref="C383:F383"/>
    <mergeCell ref="K383:L383"/>
    <mergeCell ref="N383:O383"/>
    <mergeCell ref="U383:V383"/>
    <mergeCell ref="X383:Y383"/>
    <mergeCell ref="A382:B382"/>
    <mergeCell ref="C382:F382"/>
    <mergeCell ref="K382:L382"/>
    <mergeCell ref="N382:O382"/>
    <mergeCell ref="U382:V382"/>
    <mergeCell ref="X382:Y382"/>
    <mergeCell ref="A381:B381"/>
    <mergeCell ref="C381:F381"/>
    <mergeCell ref="K381:L381"/>
    <mergeCell ref="N381:O381"/>
    <mergeCell ref="U381:V381"/>
    <mergeCell ref="X381:Y381"/>
    <mergeCell ref="A380:B380"/>
    <mergeCell ref="C380:F380"/>
    <mergeCell ref="K380:L380"/>
    <mergeCell ref="N380:O380"/>
    <mergeCell ref="U380:V380"/>
    <mergeCell ref="X380:Y380"/>
    <mergeCell ref="A379:B379"/>
    <mergeCell ref="C379:F379"/>
    <mergeCell ref="K379:L379"/>
    <mergeCell ref="N379:O379"/>
    <mergeCell ref="U379:V379"/>
    <mergeCell ref="X379:Y379"/>
    <mergeCell ref="A378:B378"/>
    <mergeCell ref="C378:F378"/>
    <mergeCell ref="K378:L378"/>
    <mergeCell ref="N378:O378"/>
    <mergeCell ref="U378:V378"/>
    <mergeCell ref="X378:Y378"/>
    <mergeCell ref="A377:B377"/>
    <mergeCell ref="C377:F377"/>
    <mergeCell ref="K377:L377"/>
    <mergeCell ref="N377:O377"/>
    <mergeCell ref="U377:V377"/>
    <mergeCell ref="X377:Y377"/>
    <mergeCell ref="A376:B376"/>
    <mergeCell ref="C376:F376"/>
    <mergeCell ref="K376:L376"/>
    <mergeCell ref="N376:O376"/>
    <mergeCell ref="U376:V376"/>
    <mergeCell ref="X376:Y376"/>
    <mergeCell ref="A375:B375"/>
    <mergeCell ref="C375:F375"/>
    <mergeCell ref="K375:L375"/>
    <mergeCell ref="N375:O375"/>
    <mergeCell ref="U375:V375"/>
    <mergeCell ref="X375:Y375"/>
    <mergeCell ref="A374:B374"/>
    <mergeCell ref="C374:F374"/>
    <mergeCell ref="K374:L374"/>
    <mergeCell ref="N374:O374"/>
    <mergeCell ref="U374:V374"/>
    <mergeCell ref="X374:Y374"/>
    <mergeCell ref="A373:B373"/>
    <mergeCell ref="C373:F373"/>
    <mergeCell ref="K373:L373"/>
    <mergeCell ref="N373:O373"/>
    <mergeCell ref="U373:V373"/>
    <mergeCell ref="X373:Y373"/>
    <mergeCell ref="A372:B372"/>
    <mergeCell ref="C372:F372"/>
    <mergeCell ref="K372:L372"/>
    <mergeCell ref="N372:O372"/>
    <mergeCell ref="U372:V372"/>
    <mergeCell ref="X372:Y372"/>
    <mergeCell ref="A371:B371"/>
    <mergeCell ref="C371:F371"/>
    <mergeCell ref="K371:L371"/>
    <mergeCell ref="N371:O371"/>
    <mergeCell ref="U371:V371"/>
    <mergeCell ref="X371:Y371"/>
    <mergeCell ref="A370:B370"/>
    <mergeCell ref="C370:F370"/>
    <mergeCell ref="K370:L370"/>
    <mergeCell ref="N370:O370"/>
    <mergeCell ref="U370:V370"/>
    <mergeCell ref="X370:Y370"/>
    <mergeCell ref="A369:B369"/>
    <mergeCell ref="C369:F369"/>
    <mergeCell ref="K369:L369"/>
    <mergeCell ref="N369:O369"/>
    <mergeCell ref="U369:V369"/>
    <mergeCell ref="X369:Y369"/>
    <mergeCell ref="A368:B368"/>
    <mergeCell ref="C368:F368"/>
    <mergeCell ref="K368:L368"/>
    <mergeCell ref="N368:O368"/>
    <mergeCell ref="U368:V368"/>
    <mergeCell ref="X368:Y368"/>
    <mergeCell ref="A367:B367"/>
    <mergeCell ref="C367:F367"/>
    <mergeCell ref="K367:L367"/>
    <mergeCell ref="N367:O367"/>
    <mergeCell ref="U367:V367"/>
    <mergeCell ref="X367:Y367"/>
    <mergeCell ref="A366:B366"/>
    <mergeCell ref="C366:F366"/>
    <mergeCell ref="K366:L366"/>
    <mergeCell ref="N366:O366"/>
    <mergeCell ref="U366:V366"/>
    <mergeCell ref="X366:Y366"/>
    <mergeCell ref="A365:B365"/>
    <mergeCell ref="C365:F365"/>
    <mergeCell ref="K365:L365"/>
    <mergeCell ref="N365:O365"/>
    <mergeCell ref="U365:V365"/>
    <mergeCell ref="X365:Y365"/>
    <mergeCell ref="A364:B364"/>
    <mergeCell ref="C364:F364"/>
    <mergeCell ref="K364:L364"/>
    <mergeCell ref="N364:O364"/>
    <mergeCell ref="U364:V364"/>
    <mergeCell ref="X364:Y364"/>
    <mergeCell ref="A363:B363"/>
    <mergeCell ref="C363:F363"/>
    <mergeCell ref="K363:L363"/>
    <mergeCell ref="N363:O363"/>
    <mergeCell ref="U363:V363"/>
    <mergeCell ref="X363:Y363"/>
    <mergeCell ref="A362:B362"/>
    <mergeCell ref="C362:F362"/>
    <mergeCell ref="K362:L362"/>
    <mergeCell ref="N362:O362"/>
    <mergeCell ref="U362:V362"/>
    <mergeCell ref="X362:Y362"/>
    <mergeCell ref="A361:B361"/>
    <mergeCell ref="C361:F361"/>
    <mergeCell ref="K361:L361"/>
    <mergeCell ref="N361:O361"/>
    <mergeCell ref="U361:V361"/>
    <mergeCell ref="X361:Y361"/>
    <mergeCell ref="A360:B360"/>
    <mergeCell ref="C360:F360"/>
    <mergeCell ref="K360:L360"/>
    <mergeCell ref="N360:O360"/>
    <mergeCell ref="U360:V360"/>
    <mergeCell ref="X360:Y360"/>
    <mergeCell ref="A359:B359"/>
    <mergeCell ref="C359:F359"/>
    <mergeCell ref="K359:L359"/>
    <mergeCell ref="N359:O359"/>
    <mergeCell ref="U359:V359"/>
    <mergeCell ref="X359:Y359"/>
    <mergeCell ref="A358:B358"/>
    <mergeCell ref="C358:F358"/>
    <mergeCell ref="K358:L358"/>
    <mergeCell ref="N358:O358"/>
    <mergeCell ref="U358:V358"/>
    <mergeCell ref="X358:Y358"/>
    <mergeCell ref="A357:B357"/>
    <mergeCell ref="C357:F357"/>
    <mergeCell ref="K357:L357"/>
    <mergeCell ref="N357:O357"/>
    <mergeCell ref="U357:V357"/>
    <mergeCell ref="X357:Y357"/>
    <mergeCell ref="A356:B356"/>
    <mergeCell ref="C356:F356"/>
    <mergeCell ref="K356:L356"/>
    <mergeCell ref="N356:O356"/>
    <mergeCell ref="U356:V356"/>
    <mergeCell ref="X356:Y356"/>
    <mergeCell ref="A355:B355"/>
    <mergeCell ref="C355:F355"/>
    <mergeCell ref="K355:L355"/>
    <mergeCell ref="N355:O355"/>
    <mergeCell ref="U355:V355"/>
    <mergeCell ref="X355:Y355"/>
    <mergeCell ref="A354:B354"/>
    <mergeCell ref="C354:F354"/>
    <mergeCell ref="K354:L354"/>
    <mergeCell ref="N354:O354"/>
    <mergeCell ref="U354:V354"/>
    <mergeCell ref="X354:Y354"/>
    <mergeCell ref="A353:B353"/>
    <mergeCell ref="C353:F353"/>
    <mergeCell ref="K353:L353"/>
    <mergeCell ref="N353:O353"/>
    <mergeCell ref="U353:V353"/>
    <mergeCell ref="X353:Y353"/>
    <mergeCell ref="A352:B352"/>
    <mergeCell ref="C352:F352"/>
    <mergeCell ref="K352:L352"/>
    <mergeCell ref="N352:O352"/>
    <mergeCell ref="U352:V352"/>
    <mergeCell ref="X352:Y352"/>
    <mergeCell ref="A351:B351"/>
    <mergeCell ref="C351:F351"/>
    <mergeCell ref="K351:L351"/>
    <mergeCell ref="N351:O351"/>
    <mergeCell ref="U351:V351"/>
    <mergeCell ref="X351:Y351"/>
    <mergeCell ref="A350:B350"/>
    <mergeCell ref="C350:F350"/>
    <mergeCell ref="K350:L350"/>
    <mergeCell ref="N350:O350"/>
    <mergeCell ref="U350:V350"/>
    <mergeCell ref="X350:Y350"/>
    <mergeCell ref="A349:B349"/>
    <mergeCell ref="C349:F349"/>
    <mergeCell ref="K349:L349"/>
    <mergeCell ref="N349:O349"/>
    <mergeCell ref="U349:V349"/>
    <mergeCell ref="X349:Y349"/>
    <mergeCell ref="A348:B348"/>
    <mergeCell ref="C348:F348"/>
    <mergeCell ref="K348:L348"/>
    <mergeCell ref="N348:O348"/>
    <mergeCell ref="U348:V348"/>
    <mergeCell ref="X348:Y348"/>
    <mergeCell ref="A347:B347"/>
    <mergeCell ref="C347:F347"/>
    <mergeCell ref="K347:L347"/>
    <mergeCell ref="N347:O347"/>
    <mergeCell ref="U347:V347"/>
    <mergeCell ref="X347:Y347"/>
    <mergeCell ref="A346:B346"/>
    <mergeCell ref="C346:F346"/>
    <mergeCell ref="K346:L346"/>
    <mergeCell ref="N346:O346"/>
    <mergeCell ref="U346:V346"/>
    <mergeCell ref="X346:Y346"/>
    <mergeCell ref="A345:B345"/>
    <mergeCell ref="C345:F345"/>
    <mergeCell ref="K345:L345"/>
    <mergeCell ref="N345:O345"/>
    <mergeCell ref="U345:V345"/>
    <mergeCell ref="X345:Y345"/>
    <mergeCell ref="A344:B344"/>
    <mergeCell ref="C344:F344"/>
    <mergeCell ref="K344:L344"/>
    <mergeCell ref="N344:O344"/>
    <mergeCell ref="U344:V344"/>
    <mergeCell ref="X344:Y344"/>
    <mergeCell ref="A343:B343"/>
    <mergeCell ref="C343:F343"/>
    <mergeCell ref="K343:L343"/>
    <mergeCell ref="N343:O343"/>
    <mergeCell ref="U343:V343"/>
    <mergeCell ref="X343:Y343"/>
    <mergeCell ref="A342:B342"/>
    <mergeCell ref="C342:F342"/>
    <mergeCell ref="K342:L342"/>
    <mergeCell ref="N342:O342"/>
    <mergeCell ref="U342:V342"/>
    <mergeCell ref="X342:Y342"/>
    <mergeCell ref="A341:B341"/>
    <mergeCell ref="C341:F341"/>
    <mergeCell ref="K341:L341"/>
    <mergeCell ref="N341:O341"/>
    <mergeCell ref="U341:V341"/>
    <mergeCell ref="X341:Y341"/>
    <mergeCell ref="A340:B340"/>
    <mergeCell ref="C340:F340"/>
    <mergeCell ref="K340:L340"/>
    <mergeCell ref="N340:O340"/>
    <mergeCell ref="U340:V340"/>
    <mergeCell ref="X340:Y340"/>
    <mergeCell ref="A339:B339"/>
    <mergeCell ref="C339:F339"/>
    <mergeCell ref="K339:L339"/>
    <mergeCell ref="N339:O339"/>
    <mergeCell ref="U339:V339"/>
    <mergeCell ref="X339:Y339"/>
    <mergeCell ref="A338:B338"/>
    <mergeCell ref="C338:F338"/>
    <mergeCell ref="K338:L338"/>
    <mergeCell ref="N338:O338"/>
    <mergeCell ref="U338:V338"/>
    <mergeCell ref="X338:Y338"/>
    <mergeCell ref="A337:B337"/>
    <mergeCell ref="C337:F337"/>
    <mergeCell ref="K337:L337"/>
    <mergeCell ref="N337:O337"/>
    <mergeCell ref="U337:V337"/>
    <mergeCell ref="X337:Y337"/>
    <mergeCell ref="A336:B336"/>
    <mergeCell ref="C336:F336"/>
    <mergeCell ref="K336:L336"/>
    <mergeCell ref="N336:O336"/>
    <mergeCell ref="U336:V336"/>
    <mergeCell ref="X336:Y336"/>
    <mergeCell ref="A335:B335"/>
    <mergeCell ref="C335:F335"/>
    <mergeCell ref="K335:L335"/>
    <mergeCell ref="N335:O335"/>
    <mergeCell ref="U335:V335"/>
    <mergeCell ref="X335:Y335"/>
    <mergeCell ref="A334:B334"/>
    <mergeCell ref="C334:F334"/>
    <mergeCell ref="K334:L334"/>
    <mergeCell ref="N334:O334"/>
    <mergeCell ref="U334:V334"/>
    <mergeCell ref="X334:Y334"/>
    <mergeCell ref="A333:B333"/>
    <mergeCell ref="C333:F333"/>
    <mergeCell ref="K333:L333"/>
    <mergeCell ref="N333:O333"/>
    <mergeCell ref="U333:V333"/>
    <mergeCell ref="X333:Y333"/>
    <mergeCell ref="A332:B332"/>
    <mergeCell ref="C332:F332"/>
    <mergeCell ref="K332:L332"/>
    <mergeCell ref="N332:O332"/>
    <mergeCell ref="U332:V332"/>
    <mergeCell ref="X332:Y332"/>
    <mergeCell ref="A331:B331"/>
    <mergeCell ref="C331:F331"/>
    <mergeCell ref="K331:L331"/>
    <mergeCell ref="N331:O331"/>
    <mergeCell ref="U331:V331"/>
    <mergeCell ref="X331:Y331"/>
    <mergeCell ref="A330:B330"/>
    <mergeCell ref="C330:F330"/>
    <mergeCell ref="K330:L330"/>
    <mergeCell ref="N330:O330"/>
    <mergeCell ref="U330:V330"/>
    <mergeCell ref="X330:Y330"/>
    <mergeCell ref="A329:B329"/>
    <mergeCell ref="C329:F329"/>
    <mergeCell ref="K329:L329"/>
    <mergeCell ref="N329:O329"/>
    <mergeCell ref="U329:V329"/>
    <mergeCell ref="X329:Y329"/>
    <mergeCell ref="A328:B328"/>
    <mergeCell ref="C328:F328"/>
    <mergeCell ref="K328:L328"/>
    <mergeCell ref="N328:O328"/>
    <mergeCell ref="U328:V328"/>
    <mergeCell ref="X328:Y328"/>
    <mergeCell ref="A327:B327"/>
    <mergeCell ref="C327:F327"/>
    <mergeCell ref="K327:L327"/>
    <mergeCell ref="N327:O327"/>
    <mergeCell ref="U327:V327"/>
    <mergeCell ref="X327:Y327"/>
    <mergeCell ref="A326:B326"/>
    <mergeCell ref="C326:F326"/>
    <mergeCell ref="K326:L326"/>
    <mergeCell ref="N326:O326"/>
    <mergeCell ref="U326:V326"/>
    <mergeCell ref="X326:Y326"/>
    <mergeCell ref="A325:B325"/>
    <mergeCell ref="C325:F325"/>
    <mergeCell ref="K325:L325"/>
    <mergeCell ref="N325:O325"/>
    <mergeCell ref="U325:V325"/>
    <mergeCell ref="X325:Y325"/>
    <mergeCell ref="A324:B324"/>
    <mergeCell ref="C324:F324"/>
    <mergeCell ref="K324:L324"/>
    <mergeCell ref="N324:O324"/>
    <mergeCell ref="U324:V324"/>
    <mergeCell ref="X324:Y324"/>
    <mergeCell ref="A323:B323"/>
    <mergeCell ref="C323:F323"/>
    <mergeCell ref="K323:L323"/>
    <mergeCell ref="N323:O323"/>
    <mergeCell ref="U323:V323"/>
    <mergeCell ref="X323:Y323"/>
    <mergeCell ref="A322:B322"/>
    <mergeCell ref="C322:F322"/>
    <mergeCell ref="K322:L322"/>
    <mergeCell ref="N322:O322"/>
    <mergeCell ref="U322:V322"/>
    <mergeCell ref="X322:Y322"/>
    <mergeCell ref="A321:B321"/>
    <mergeCell ref="C321:F321"/>
    <mergeCell ref="K321:L321"/>
    <mergeCell ref="N321:O321"/>
    <mergeCell ref="U321:V321"/>
    <mergeCell ref="X321:Y321"/>
    <mergeCell ref="A320:B320"/>
    <mergeCell ref="C320:F320"/>
    <mergeCell ref="K320:L320"/>
    <mergeCell ref="N320:O320"/>
    <mergeCell ref="U320:V320"/>
    <mergeCell ref="X320:Y320"/>
    <mergeCell ref="A319:B319"/>
    <mergeCell ref="C319:F319"/>
    <mergeCell ref="K319:L319"/>
    <mergeCell ref="N319:O319"/>
    <mergeCell ref="U319:V319"/>
    <mergeCell ref="X319:Y319"/>
    <mergeCell ref="A318:B318"/>
    <mergeCell ref="C318:F318"/>
    <mergeCell ref="K318:L318"/>
    <mergeCell ref="N318:O318"/>
    <mergeCell ref="U318:V318"/>
    <mergeCell ref="X318:Y318"/>
    <mergeCell ref="A317:B317"/>
    <mergeCell ref="C317:F317"/>
    <mergeCell ref="K317:L317"/>
    <mergeCell ref="N317:O317"/>
    <mergeCell ref="U317:V317"/>
    <mergeCell ref="X317:Y317"/>
    <mergeCell ref="A316:B316"/>
    <mergeCell ref="C316:F316"/>
    <mergeCell ref="K316:L316"/>
    <mergeCell ref="N316:O316"/>
    <mergeCell ref="U316:V316"/>
    <mergeCell ref="X316:Y316"/>
    <mergeCell ref="A315:B315"/>
    <mergeCell ref="C315:F315"/>
    <mergeCell ref="K315:L315"/>
    <mergeCell ref="N315:O315"/>
    <mergeCell ref="U315:V315"/>
    <mergeCell ref="X315:Y315"/>
    <mergeCell ref="A314:B314"/>
    <mergeCell ref="C314:F314"/>
    <mergeCell ref="K314:L314"/>
    <mergeCell ref="N314:O314"/>
    <mergeCell ref="U314:V314"/>
    <mergeCell ref="X314:Y314"/>
    <mergeCell ref="A313:B313"/>
    <mergeCell ref="C313:F313"/>
    <mergeCell ref="K313:L313"/>
    <mergeCell ref="N313:O313"/>
    <mergeCell ref="U313:V313"/>
    <mergeCell ref="X313:Y313"/>
    <mergeCell ref="A312:B312"/>
    <mergeCell ref="C312:F312"/>
    <mergeCell ref="K312:L312"/>
    <mergeCell ref="N312:O312"/>
    <mergeCell ref="U312:V312"/>
    <mergeCell ref="X312:Y312"/>
    <mergeCell ref="A311:B311"/>
    <mergeCell ref="C311:F311"/>
    <mergeCell ref="K311:L311"/>
    <mergeCell ref="N311:O311"/>
    <mergeCell ref="U311:V311"/>
    <mergeCell ref="X311:Y311"/>
    <mergeCell ref="A310:B310"/>
    <mergeCell ref="C310:F310"/>
    <mergeCell ref="K310:L310"/>
    <mergeCell ref="N310:O310"/>
    <mergeCell ref="U310:V310"/>
    <mergeCell ref="X310:Y310"/>
    <mergeCell ref="A309:B309"/>
    <mergeCell ref="C309:F309"/>
    <mergeCell ref="K309:L309"/>
    <mergeCell ref="N309:O309"/>
    <mergeCell ref="U309:V309"/>
    <mergeCell ref="X309:Y309"/>
    <mergeCell ref="A308:B308"/>
    <mergeCell ref="C308:F308"/>
    <mergeCell ref="K308:L308"/>
    <mergeCell ref="N308:O308"/>
    <mergeCell ref="U308:V308"/>
    <mergeCell ref="X308:Y308"/>
    <mergeCell ref="A307:B307"/>
    <mergeCell ref="C307:F307"/>
    <mergeCell ref="K307:L307"/>
    <mergeCell ref="N307:O307"/>
    <mergeCell ref="U307:V307"/>
    <mergeCell ref="X307:Y307"/>
    <mergeCell ref="A306:B306"/>
    <mergeCell ref="C306:F306"/>
    <mergeCell ref="K306:L306"/>
    <mergeCell ref="N306:O306"/>
    <mergeCell ref="U306:V306"/>
    <mergeCell ref="X306:Y306"/>
    <mergeCell ref="A305:B305"/>
    <mergeCell ref="C305:F305"/>
    <mergeCell ref="K305:L305"/>
    <mergeCell ref="N305:O305"/>
    <mergeCell ref="U305:V305"/>
    <mergeCell ref="X305:Y305"/>
    <mergeCell ref="A304:B304"/>
    <mergeCell ref="C304:F304"/>
    <mergeCell ref="K304:L304"/>
    <mergeCell ref="N304:O304"/>
    <mergeCell ref="U304:V304"/>
    <mergeCell ref="X304:Y304"/>
    <mergeCell ref="A303:B303"/>
    <mergeCell ref="C303:F303"/>
    <mergeCell ref="K303:L303"/>
    <mergeCell ref="N303:O303"/>
    <mergeCell ref="U303:V303"/>
    <mergeCell ref="X303:Y303"/>
    <mergeCell ref="A302:B302"/>
    <mergeCell ref="C302:F302"/>
    <mergeCell ref="K302:L302"/>
    <mergeCell ref="N302:O302"/>
    <mergeCell ref="U302:V302"/>
    <mergeCell ref="X302:Y302"/>
    <mergeCell ref="A301:B301"/>
    <mergeCell ref="C301:F301"/>
    <mergeCell ref="K301:L301"/>
    <mergeCell ref="N301:O301"/>
    <mergeCell ref="U301:V301"/>
    <mergeCell ref="X301:Y301"/>
    <mergeCell ref="A300:B300"/>
    <mergeCell ref="C300:F300"/>
    <mergeCell ref="K300:L300"/>
    <mergeCell ref="N300:O300"/>
    <mergeCell ref="U300:V300"/>
    <mergeCell ref="X300:Y300"/>
    <mergeCell ref="A299:B299"/>
    <mergeCell ref="C299:F299"/>
    <mergeCell ref="K299:L299"/>
    <mergeCell ref="N299:O299"/>
    <mergeCell ref="U299:V299"/>
    <mergeCell ref="X299:Y299"/>
    <mergeCell ref="A298:B298"/>
    <mergeCell ref="C298:F298"/>
    <mergeCell ref="K298:L298"/>
    <mergeCell ref="N298:O298"/>
    <mergeCell ref="U298:V298"/>
    <mergeCell ref="X298:Y298"/>
    <mergeCell ref="A297:B297"/>
    <mergeCell ref="C297:F297"/>
    <mergeCell ref="K297:L297"/>
    <mergeCell ref="N297:O297"/>
    <mergeCell ref="U297:V297"/>
    <mergeCell ref="X297:Y297"/>
    <mergeCell ref="A296:B296"/>
    <mergeCell ref="C296:F296"/>
    <mergeCell ref="K296:L296"/>
    <mergeCell ref="N296:O296"/>
    <mergeCell ref="U296:V296"/>
    <mergeCell ref="X296:Y296"/>
    <mergeCell ref="A295:B295"/>
    <mergeCell ref="C295:F295"/>
    <mergeCell ref="K295:L295"/>
    <mergeCell ref="N295:O295"/>
    <mergeCell ref="U295:V295"/>
    <mergeCell ref="X295:Y295"/>
    <mergeCell ref="A294:B294"/>
    <mergeCell ref="C294:F294"/>
    <mergeCell ref="K294:L294"/>
    <mergeCell ref="N294:O294"/>
    <mergeCell ref="U294:V294"/>
    <mergeCell ref="X294:Y294"/>
    <mergeCell ref="A293:B293"/>
    <mergeCell ref="C293:F293"/>
    <mergeCell ref="K293:L293"/>
    <mergeCell ref="N293:O293"/>
    <mergeCell ref="U293:V293"/>
    <mergeCell ref="X293:Y293"/>
    <mergeCell ref="A292:B292"/>
    <mergeCell ref="C292:F292"/>
    <mergeCell ref="K292:L292"/>
    <mergeCell ref="N292:O292"/>
    <mergeCell ref="U292:V292"/>
    <mergeCell ref="X292:Y292"/>
    <mergeCell ref="A291:B291"/>
    <mergeCell ref="C291:F291"/>
    <mergeCell ref="K291:L291"/>
    <mergeCell ref="N291:O291"/>
    <mergeCell ref="U291:V291"/>
    <mergeCell ref="X291:Y291"/>
    <mergeCell ref="A290:B290"/>
    <mergeCell ref="C290:F290"/>
    <mergeCell ref="K290:L290"/>
    <mergeCell ref="N290:O290"/>
    <mergeCell ref="U290:V290"/>
    <mergeCell ref="X290:Y290"/>
    <mergeCell ref="A289:B289"/>
    <mergeCell ref="C289:F289"/>
    <mergeCell ref="K289:L289"/>
    <mergeCell ref="N289:O289"/>
    <mergeCell ref="U289:V289"/>
    <mergeCell ref="X289:Y289"/>
    <mergeCell ref="A288:B288"/>
    <mergeCell ref="C288:F288"/>
    <mergeCell ref="K288:L288"/>
    <mergeCell ref="N288:O288"/>
    <mergeCell ref="U288:V288"/>
    <mergeCell ref="X288:Y288"/>
    <mergeCell ref="A287:B287"/>
    <mergeCell ref="C287:F287"/>
    <mergeCell ref="K287:L287"/>
    <mergeCell ref="N287:O287"/>
    <mergeCell ref="U287:V287"/>
    <mergeCell ref="X287:Y287"/>
    <mergeCell ref="A286:B286"/>
    <mergeCell ref="C286:F286"/>
    <mergeCell ref="K286:L286"/>
    <mergeCell ref="N286:O286"/>
    <mergeCell ref="U286:V286"/>
    <mergeCell ref="X286:Y286"/>
    <mergeCell ref="A285:B285"/>
    <mergeCell ref="C285:F285"/>
    <mergeCell ref="K285:L285"/>
    <mergeCell ref="N285:O285"/>
    <mergeCell ref="U285:V285"/>
    <mergeCell ref="X285:Y285"/>
    <mergeCell ref="A284:B284"/>
    <mergeCell ref="C284:F284"/>
    <mergeCell ref="K284:L284"/>
    <mergeCell ref="N284:O284"/>
    <mergeCell ref="U284:V284"/>
    <mergeCell ref="X284:Y284"/>
    <mergeCell ref="A283:B283"/>
    <mergeCell ref="C283:F283"/>
    <mergeCell ref="K283:L283"/>
    <mergeCell ref="N283:O283"/>
    <mergeCell ref="U283:V283"/>
    <mergeCell ref="X283:Y283"/>
    <mergeCell ref="A282:B282"/>
    <mergeCell ref="C282:F282"/>
    <mergeCell ref="K282:L282"/>
    <mergeCell ref="N282:O282"/>
    <mergeCell ref="U282:V282"/>
    <mergeCell ref="X282:Y282"/>
    <mergeCell ref="A281:B281"/>
    <mergeCell ref="C281:F281"/>
    <mergeCell ref="K281:L281"/>
    <mergeCell ref="N281:O281"/>
    <mergeCell ref="U281:V281"/>
    <mergeCell ref="X281:Y281"/>
    <mergeCell ref="A280:B280"/>
    <mergeCell ref="C280:F280"/>
    <mergeCell ref="K280:L280"/>
    <mergeCell ref="N280:O280"/>
    <mergeCell ref="U280:V280"/>
    <mergeCell ref="X280:Y280"/>
    <mergeCell ref="A279:B279"/>
    <mergeCell ref="C279:F279"/>
    <mergeCell ref="K279:L279"/>
    <mergeCell ref="N279:O279"/>
    <mergeCell ref="U279:V279"/>
    <mergeCell ref="X279:Y279"/>
    <mergeCell ref="A278:B278"/>
    <mergeCell ref="C278:F278"/>
    <mergeCell ref="K278:L278"/>
    <mergeCell ref="N278:O278"/>
    <mergeCell ref="U278:V278"/>
    <mergeCell ref="X278:Y278"/>
    <mergeCell ref="A277:B277"/>
    <mergeCell ref="C277:F277"/>
    <mergeCell ref="K277:L277"/>
    <mergeCell ref="N277:O277"/>
    <mergeCell ref="U277:V277"/>
    <mergeCell ref="X277:Y277"/>
    <mergeCell ref="A276:B276"/>
    <mergeCell ref="C276:F276"/>
    <mergeCell ref="K276:L276"/>
    <mergeCell ref="N276:O276"/>
    <mergeCell ref="U276:V276"/>
    <mergeCell ref="X276:Y276"/>
    <mergeCell ref="A275:B275"/>
    <mergeCell ref="C275:F275"/>
    <mergeCell ref="K275:L275"/>
    <mergeCell ref="N275:O275"/>
    <mergeCell ref="U275:V275"/>
    <mergeCell ref="X275:Y275"/>
    <mergeCell ref="A274:B274"/>
    <mergeCell ref="C274:F274"/>
    <mergeCell ref="K274:L274"/>
    <mergeCell ref="N274:O274"/>
    <mergeCell ref="U274:V274"/>
    <mergeCell ref="X274:Y274"/>
    <mergeCell ref="A273:B273"/>
    <mergeCell ref="C273:F273"/>
    <mergeCell ref="K273:L273"/>
    <mergeCell ref="N273:O273"/>
    <mergeCell ref="U273:V273"/>
    <mergeCell ref="X273:Y273"/>
    <mergeCell ref="A272:B272"/>
    <mergeCell ref="C272:F272"/>
    <mergeCell ref="K272:L272"/>
    <mergeCell ref="N272:O272"/>
    <mergeCell ref="U272:V272"/>
    <mergeCell ref="X272:Y272"/>
    <mergeCell ref="A271:B271"/>
    <mergeCell ref="C271:F271"/>
    <mergeCell ref="K271:L271"/>
    <mergeCell ref="N271:O271"/>
    <mergeCell ref="U271:V271"/>
    <mergeCell ref="X271:Y271"/>
    <mergeCell ref="A270:B270"/>
    <mergeCell ref="C270:F270"/>
    <mergeCell ref="K270:L270"/>
    <mergeCell ref="N270:O270"/>
    <mergeCell ref="U270:V270"/>
    <mergeCell ref="X270:Y270"/>
    <mergeCell ref="A269:B269"/>
    <mergeCell ref="C269:F269"/>
    <mergeCell ref="K269:L269"/>
    <mergeCell ref="N269:O269"/>
    <mergeCell ref="U269:V269"/>
    <mergeCell ref="X269:Y269"/>
    <mergeCell ref="A268:B268"/>
    <mergeCell ref="C268:F268"/>
    <mergeCell ref="K268:L268"/>
    <mergeCell ref="N268:O268"/>
    <mergeCell ref="U268:V268"/>
    <mergeCell ref="X268:Y268"/>
    <mergeCell ref="A267:B267"/>
    <mergeCell ref="C267:F267"/>
    <mergeCell ref="K267:L267"/>
    <mergeCell ref="N267:O267"/>
    <mergeCell ref="U267:V267"/>
    <mergeCell ref="X267:Y267"/>
    <mergeCell ref="A266:B266"/>
    <mergeCell ref="C266:F266"/>
    <mergeCell ref="K266:L266"/>
    <mergeCell ref="N266:O266"/>
    <mergeCell ref="U266:V266"/>
    <mergeCell ref="X266:Y266"/>
    <mergeCell ref="A265:B265"/>
    <mergeCell ref="C265:F265"/>
    <mergeCell ref="K265:L265"/>
    <mergeCell ref="N265:O265"/>
    <mergeCell ref="U265:V265"/>
    <mergeCell ref="X265:Y265"/>
    <mergeCell ref="A264:B264"/>
    <mergeCell ref="C264:F264"/>
    <mergeCell ref="K264:L264"/>
    <mergeCell ref="N264:O264"/>
    <mergeCell ref="U264:V264"/>
    <mergeCell ref="X264:Y264"/>
    <mergeCell ref="A263:B263"/>
    <mergeCell ref="C263:F263"/>
    <mergeCell ref="K263:L263"/>
    <mergeCell ref="N263:O263"/>
    <mergeCell ref="U263:V263"/>
    <mergeCell ref="X263:Y263"/>
    <mergeCell ref="A262:B262"/>
    <mergeCell ref="C262:F262"/>
    <mergeCell ref="K262:L262"/>
    <mergeCell ref="N262:O262"/>
    <mergeCell ref="U262:V262"/>
    <mergeCell ref="X262:Y262"/>
    <mergeCell ref="A261:B261"/>
    <mergeCell ref="C261:F261"/>
    <mergeCell ref="K261:L261"/>
    <mergeCell ref="N261:O261"/>
    <mergeCell ref="U261:V261"/>
    <mergeCell ref="X261:Y261"/>
    <mergeCell ref="A260:B260"/>
    <mergeCell ref="C260:F260"/>
    <mergeCell ref="K260:L260"/>
    <mergeCell ref="N260:O260"/>
    <mergeCell ref="U260:V260"/>
    <mergeCell ref="X260:Y260"/>
    <mergeCell ref="A259:B259"/>
    <mergeCell ref="C259:F259"/>
    <mergeCell ref="K259:L259"/>
    <mergeCell ref="N259:O259"/>
    <mergeCell ref="U259:V259"/>
    <mergeCell ref="X259:Y259"/>
    <mergeCell ref="A258:B258"/>
    <mergeCell ref="C258:F258"/>
    <mergeCell ref="K258:L258"/>
    <mergeCell ref="N258:O258"/>
    <mergeCell ref="U258:V258"/>
    <mergeCell ref="X258:Y258"/>
    <mergeCell ref="A257:B257"/>
    <mergeCell ref="C257:F257"/>
    <mergeCell ref="K257:L257"/>
    <mergeCell ref="N257:O257"/>
    <mergeCell ref="U257:V257"/>
    <mergeCell ref="X257:Y257"/>
    <mergeCell ref="A256:B256"/>
    <mergeCell ref="C256:F256"/>
    <mergeCell ref="K256:L256"/>
    <mergeCell ref="N256:O256"/>
    <mergeCell ref="U256:V256"/>
    <mergeCell ref="X256:Y256"/>
    <mergeCell ref="A255:B255"/>
    <mergeCell ref="C255:F255"/>
    <mergeCell ref="K255:L255"/>
    <mergeCell ref="N255:O255"/>
    <mergeCell ref="U255:V255"/>
    <mergeCell ref="X255:Y255"/>
    <mergeCell ref="A254:B254"/>
    <mergeCell ref="C254:F254"/>
    <mergeCell ref="K254:L254"/>
    <mergeCell ref="N254:O254"/>
    <mergeCell ref="U254:V254"/>
    <mergeCell ref="X254:Y254"/>
    <mergeCell ref="A253:B253"/>
    <mergeCell ref="C253:F253"/>
    <mergeCell ref="K253:L253"/>
    <mergeCell ref="N253:O253"/>
    <mergeCell ref="U253:V253"/>
    <mergeCell ref="X253:Y253"/>
    <mergeCell ref="A252:B252"/>
    <mergeCell ref="C252:F252"/>
    <mergeCell ref="K252:L252"/>
    <mergeCell ref="N252:O252"/>
    <mergeCell ref="U252:V252"/>
    <mergeCell ref="X252:Y252"/>
    <mergeCell ref="A251:B251"/>
    <mergeCell ref="C251:F251"/>
    <mergeCell ref="K251:L251"/>
    <mergeCell ref="N251:O251"/>
    <mergeCell ref="U251:V251"/>
    <mergeCell ref="X251:Y251"/>
    <mergeCell ref="A250:B250"/>
    <mergeCell ref="C250:F250"/>
    <mergeCell ref="K250:L250"/>
    <mergeCell ref="N250:O250"/>
    <mergeCell ref="U250:V250"/>
    <mergeCell ref="X250:Y250"/>
    <mergeCell ref="A249:B249"/>
    <mergeCell ref="C249:F249"/>
    <mergeCell ref="K249:L249"/>
    <mergeCell ref="N249:O249"/>
    <mergeCell ref="U249:V249"/>
    <mergeCell ref="X249:Y249"/>
    <mergeCell ref="A248:B248"/>
    <mergeCell ref="C248:F248"/>
    <mergeCell ref="K248:L248"/>
    <mergeCell ref="N248:O248"/>
    <mergeCell ref="U248:V248"/>
    <mergeCell ref="X248:Y248"/>
    <mergeCell ref="A247:B247"/>
    <mergeCell ref="C247:F247"/>
    <mergeCell ref="K247:L247"/>
    <mergeCell ref="N247:O247"/>
    <mergeCell ref="U247:V247"/>
    <mergeCell ref="X247:Y247"/>
    <mergeCell ref="A246:B246"/>
    <mergeCell ref="C246:F246"/>
    <mergeCell ref="K246:L246"/>
    <mergeCell ref="N246:O246"/>
    <mergeCell ref="U246:V246"/>
    <mergeCell ref="X246:Y246"/>
    <mergeCell ref="A245:B245"/>
    <mergeCell ref="C245:F245"/>
    <mergeCell ref="K245:L245"/>
    <mergeCell ref="N245:O245"/>
    <mergeCell ref="U245:V245"/>
    <mergeCell ref="X245:Y245"/>
    <mergeCell ref="A244:B244"/>
    <mergeCell ref="C244:F244"/>
    <mergeCell ref="K244:L244"/>
    <mergeCell ref="N244:O244"/>
    <mergeCell ref="U244:V244"/>
    <mergeCell ref="X244:Y244"/>
    <mergeCell ref="A243:B243"/>
    <mergeCell ref="C243:F243"/>
    <mergeCell ref="K243:L243"/>
    <mergeCell ref="N243:O243"/>
    <mergeCell ref="U243:V243"/>
    <mergeCell ref="X243:Y243"/>
    <mergeCell ref="A242:B242"/>
    <mergeCell ref="C242:F242"/>
    <mergeCell ref="K242:L242"/>
    <mergeCell ref="N242:O242"/>
    <mergeCell ref="U242:V242"/>
    <mergeCell ref="X242:Y242"/>
    <mergeCell ref="A241:B241"/>
    <mergeCell ref="C241:F241"/>
    <mergeCell ref="K241:L241"/>
    <mergeCell ref="N241:O241"/>
    <mergeCell ref="U241:V241"/>
    <mergeCell ref="X241:Y241"/>
    <mergeCell ref="A240:B240"/>
    <mergeCell ref="C240:F240"/>
    <mergeCell ref="K240:L240"/>
    <mergeCell ref="N240:O240"/>
    <mergeCell ref="U240:V240"/>
    <mergeCell ref="X240:Y240"/>
    <mergeCell ref="A239:B239"/>
    <mergeCell ref="C239:F239"/>
    <mergeCell ref="K239:L239"/>
    <mergeCell ref="N239:O239"/>
    <mergeCell ref="U239:V239"/>
    <mergeCell ref="X239:Y239"/>
    <mergeCell ref="A238:B238"/>
    <mergeCell ref="C238:F238"/>
    <mergeCell ref="K238:L238"/>
    <mergeCell ref="N238:O238"/>
    <mergeCell ref="U238:V238"/>
    <mergeCell ref="X238:Y238"/>
    <mergeCell ref="A237:B237"/>
    <mergeCell ref="C237:F237"/>
    <mergeCell ref="K237:L237"/>
    <mergeCell ref="N237:O237"/>
    <mergeCell ref="U237:V237"/>
    <mergeCell ref="X237:Y237"/>
    <mergeCell ref="A236:B236"/>
    <mergeCell ref="C236:F236"/>
    <mergeCell ref="K236:L236"/>
    <mergeCell ref="N236:O236"/>
    <mergeCell ref="U236:V236"/>
    <mergeCell ref="X236:Y236"/>
    <mergeCell ref="A235:B235"/>
    <mergeCell ref="C235:F235"/>
    <mergeCell ref="K235:L235"/>
    <mergeCell ref="N235:O235"/>
    <mergeCell ref="U235:V235"/>
    <mergeCell ref="X235:Y235"/>
    <mergeCell ref="A234:B234"/>
    <mergeCell ref="C234:F234"/>
    <mergeCell ref="K234:L234"/>
    <mergeCell ref="N234:O234"/>
    <mergeCell ref="U234:V234"/>
    <mergeCell ref="X234:Y234"/>
    <mergeCell ref="A233:B233"/>
    <mergeCell ref="C233:F233"/>
    <mergeCell ref="K233:L233"/>
    <mergeCell ref="N233:O233"/>
    <mergeCell ref="U233:V233"/>
    <mergeCell ref="X233:Y233"/>
    <mergeCell ref="A232:B232"/>
    <mergeCell ref="C232:F232"/>
    <mergeCell ref="K232:L232"/>
    <mergeCell ref="N232:O232"/>
    <mergeCell ref="U232:V232"/>
    <mergeCell ref="X232:Y232"/>
    <mergeCell ref="A231:B231"/>
    <mergeCell ref="C231:F231"/>
    <mergeCell ref="K231:L231"/>
    <mergeCell ref="N231:O231"/>
    <mergeCell ref="U231:V231"/>
    <mergeCell ref="X231:Y231"/>
    <mergeCell ref="A230:B230"/>
    <mergeCell ref="C230:F230"/>
    <mergeCell ref="K230:L230"/>
    <mergeCell ref="N230:O230"/>
    <mergeCell ref="U230:V230"/>
    <mergeCell ref="X230:Y230"/>
    <mergeCell ref="A229:B229"/>
    <mergeCell ref="C229:F229"/>
    <mergeCell ref="K229:L229"/>
    <mergeCell ref="N229:O229"/>
    <mergeCell ref="U229:V229"/>
    <mergeCell ref="X229:Y229"/>
    <mergeCell ref="A228:B228"/>
    <mergeCell ref="C228:F228"/>
    <mergeCell ref="K228:L228"/>
    <mergeCell ref="N228:O228"/>
    <mergeCell ref="U228:V228"/>
    <mergeCell ref="X228:Y228"/>
    <mergeCell ref="A227:B227"/>
    <mergeCell ref="C227:F227"/>
    <mergeCell ref="K227:L227"/>
    <mergeCell ref="N227:O227"/>
    <mergeCell ref="U227:V227"/>
    <mergeCell ref="X227:Y227"/>
    <mergeCell ref="A226:B226"/>
    <mergeCell ref="C226:F226"/>
    <mergeCell ref="K226:L226"/>
    <mergeCell ref="N226:O226"/>
    <mergeCell ref="U226:V226"/>
    <mergeCell ref="X226:Y226"/>
    <mergeCell ref="A225:B225"/>
    <mergeCell ref="C225:F225"/>
    <mergeCell ref="K225:L225"/>
    <mergeCell ref="N225:O225"/>
    <mergeCell ref="U225:V225"/>
    <mergeCell ref="X225:Y225"/>
    <mergeCell ref="A224:B224"/>
    <mergeCell ref="C224:F224"/>
    <mergeCell ref="K224:L224"/>
    <mergeCell ref="N224:O224"/>
    <mergeCell ref="U224:V224"/>
    <mergeCell ref="X224:Y224"/>
    <mergeCell ref="A223:B223"/>
    <mergeCell ref="C223:F223"/>
    <mergeCell ref="K223:L223"/>
    <mergeCell ref="N223:O223"/>
    <mergeCell ref="U223:V223"/>
    <mergeCell ref="X223:Y223"/>
    <mergeCell ref="A222:B222"/>
    <mergeCell ref="C222:F222"/>
    <mergeCell ref="K222:L222"/>
    <mergeCell ref="N222:O222"/>
    <mergeCell ref="U222:V222"/>
    <mergeCell ref="X222:Y222"/>
    <mergeCell ref="A221:B221"/>
    <mergeCell ref="C221:F221"/>
    <mergeCell ref="K221:L221"/>
    <mergeCell ref="N221:O221"/>
    <mergeCell ref="U221:V221"/>
    <mergeCell ref="X221:Y221"/>
    <mergeCell ref="A220:B220"/>
    <mergeCell ref="C220:F220"/>
    <mergeCell ref="K220:L220"/>
    <mergeCell ref="N220:O220"/>
    <mergeCell ref="U220:V220"/>
    <mergeCell ref="X220:Y220"/>
    <mergeCell ref="A219:B219"/>
    <mergeCell ref="C219:F219"/>
    <mergeCell ref="K219:L219"/>
    <mergeCell ref="N219:O219"/>
    <mergeCell ref="U219:V219"/>
    <mergeCell ref="X219:Y219"/>
    <mergeCell ref="A218:B218"/>
    <mergeCell ref="C218:F218"/>
    <mergeCell ref="K218:L218"/>
    <mergeCell ref="N218:O218"/>
    <mergeCell ref="U218:V218"/>
    <mergeCell ref="X218:Y218"/>
    <mergeCell ref="A217:B217"/>
    <mergeCell ref="C217:F217"/>
    <mergeCell ref="K217:L217"/>
    <mergeCell ref="N217:O217"/>
    <mergeCell ref="U217:V217"/>
    <mergeCell ref="X217:Y217"/>
    <mergeCell ref="A216:B216"/>
    <mergeCell ref="C216:F216"/>
    <mergeCell ref="K216:L216"/>
    <mergeCell ref="N216:O216"/>
    <mergeCell ref="U216:V216"/>
    <mergeCell ref="X216:Y216"/>
    <mergeCell ref="A215:B215"/>
    <mergeCell ref="C215:F215"/>
    <mergeCell ref="K215:L215"/>
    <mergeCell ref="N215:O215"/>
    <mergeCell ref="U215:V215"/>
    <mergeCell ref="X215:Y215"/>
    <mergeCell ref="A214:B214"/>
    <mergeCell ref="C214:F214"/>
    <mergeCell ref="K214:L214"/>
    <mergeCell ref="N214:O214"/>
    <mergeCell ref="U214:V214"/>
    <mergeCell ref="X214:Y214"/>
    <mergeCell ref="A213:B213"/>
    <mergeCell ref="C213:F213"/>
    <mergeCell ref="K213:L213"/>
    <mergeCell ref="N213:O213"/>
    <mergeCell ref="U213:V213"/>
    <mergeCell ref="X213:Y213"/>
    <mergeCell ref="A212:B212"/>
    <mergeCell ref="C212:F212"/>
    <mergeCell ref="K212:L212"/>
    <mergeCell ref="N212:O212"/>
    <mergeCell ref="U212:V212"/>
    <mergeCell ref="X212:Y212"/>
    <mergeCell ref="A211:B211"/>
    <mergeCell ref="C211:F211"/>
    <mergeCell ref="K211:L211"/>
    <mergeCell ref="N211:O211"/>
    <mergeCell ref="U211:V211"/>
    <mergeCell ref="X211:Y211"/>
    <mergeCell ref="A210:B210"/>
    <mergeCell ref="C210:F210"/>
    <mergeCell ref="K210:L210"/>
    <mergeCell ref="N210:O210"/>
    <mergeCell ref="U210:V210"/>
    <mergeCell ref="X210:Y210"/>
    <mergeCell ref="A209:B209"/>
    <mergeCell ref="C209:F209"/>
    <mergeCell ref="K209:L209"/>
    <mergeCell ref="N209:O209"/>
    <mergeCell ref="U209:V209"/>
    <mergeCell ref="X209:Y209"/>
    <mergeCell ref="A208:B208"/>
    <mergeCell ref="C208:F208"/>
    <mergeCell ref="K208:L208"/>
    <mergeCell ref="N208:O208"/>
    <mergeCell ref="U208:V208"/>
    <mergeCell ref="X208:Y208"/>
    <mergeCell ref="A207:B207"/>
    <mergeCell ref="C207:F207"/>
    <mergeCell ref="K207:L207"/>
    <mergeCell ref="N207:O207"/>
    <mergeCell ref="U207:V207"/>
    <mergeCell ref="X207:Y207"/>
    <mergeCell ref="A206:B206"/>
    <mergeCell ref="C206:F206"/>
    <mergeCell ref="K206:L206"/>
    <mergeCell ref="N206:O206"/>
    <mergeCell ref="U206:V206"/>
    <mergeCell ref="X206:Y206"/>
    <mergeCell ref="A205:B205"/>
    <mergeCell ref="C205:F205"/>
    <mergeCell ref="K205:L205"/>
    <mergeCell ref="N205:O205"/>
    <mergeCell ref="U205:V205"/>
    <mergeCell ref="X205:Y205"/>
    <mergeCell ref="A204:B204"/>
    <mergeCell ref="C204:F204"/>
    <mergeCell ref="K204:L204"/>
    <mergeCell ref="N204:O204"/>
    <mergeCell ref="U204:V204"/>
    <mergeCell ref="X204:Y204"/>
    <mergeCell ref="A203:B203"/>
    <mergeCell ref="C203:F203"/>
    <mergeCell ref="K203:L203"/>
    <mergeCell ref="N203:O203"/>
    <mergeCell ref="U203:V203"/>
    <mergeCell ref="X203:Y203"/>
    <mergeCell ref="A202:B202"/>
    <mergeCell ref="C202:F202"/>
    <mergeCell ref="K202:L202"/>
    <mergeCell ref="N202:O202"/>
    <mergeCell ref="U202:V202"/>
    <mergeCell ref="X202:Y202"/>
    <mergeCell ref="A201:B201"/>
    <mergeCell ref="C201:F201"/>
    <mergeCell ref="K201:L201"/>
    <mergeCell ref="N201:O201"/>
    <mergeCell ref="U201:V201"/>
    <mergeCell ref="X201:Y201"/>
    <mergeCell ref="A200:B200"/>
    <mergeCell ref="C200:F200"/>
    <mergeCell ref="K200:L200"/>
    <mergeCell ref="N200:O200"/>
    <mergeCell ref="U200:V200"/>
    <mergeCell ref="X200:Y200"/>
    <mergeCell ref="A199:B199"/>
    <mergeCell ref="C199:F199"/>
    <mergeCell ref="K199:L199"/>
    <mergeCell ref="N199:O199"/>
    <mergeCell ref="U199:V199"/>
    <mergeCell ref="X199:Y199"/>
    <mergeCell ref="A198:B198"/>
    <mergeCell ref="C198:F198"/>
    <mergeCell ref="K198:L198"/>
    <mergeCell ref="N198:O198"/>
    <mergeCell ref="U198:V198"/>
    <mergeCell ref="X198:Y198"/>
    <mergeCell ref="A197:B197"/>
    <mergeCell ref="C197:F197"/>
    <mergeCell ref="K197:L197"/>
    <mergeCell ref="N197:O197"/>
    <mergeCell ref="U197:V197"/>
    <mergeCell ref="X197:Y197"/>
    <mergeCell ref="A196:B196"/>
    <mergeCell ref="C196:F196"/>
    <mergeCell ref="K196:L196"/>
    <mergeCell ref="N196:O196"/>
    <mergeCell ref="U196:V196"/>
    <mergeCell ref="X196:Y196"/>
    <mergeCell ref="A195:B195"/>
    <mergeCell ref="C195:F195"/>
    <mergeCell ref="K195:L195"/>
    <mergeCell ref="N195:O195"/>
    <mergeCell ref="U195:V195"/>
    <mergeCell ref="X195:Y195"/>
    <mergeCell ref="A194:B194"/>
    <mergeCell ref="C194:F194"/>
    <mergeCell ref="K194:L194"/>
    <mergeCell ref="N194:O194"/>
    <mergeCell ref="U194:V194"/>
    <mergeCell ref="X194:Y194"/>
    <mergeCell ref="A193:B193"/>
    <mergeCell ref="C193:F193"/>
    <mergeCell ref="K193:L193"/>
    <mergeCell ref="N193:O193"/>
    <mergeCell ref="U193:V193"/>
    <mergeCell ref="X193:Y193"/>
    <mergeCell ref="A192:B192"/>
    <mergeCell ref="C192:F192"/>
    <mergeCell ref="K192:L192"/>
    <mergeCell ref="N192:O192"/>
    <mergeCell ref="U192:V192"/>
    <mergeCell ref="X192:Y192"/>
    <mergeCell ref="A191:B191"/>
    <mergeCell ref="C191:F191"/>
    <mergeCell ref="K191:L191"/>
    <mergeCell ref="N191:O191"/>
    <mergeCell ref="U191:V191"/>
    <mergeCell ref="X191:Y191"/>
    <mergeCell ref="A190:B190"/>
    <mergeCell ref="C190:F190"/>
    <mergeCell ref="K190:L190"/>
    <mergeCell ref="N190:O190"/>
    <mergeCell ref="U190:V190"/>
    <mergeCell ref="X190:Y190"/>
    <mergeCell ref="A189:B189"/>
    <mergeCell ref="C189:F189"/>
    <mergeCell ref="K189:L189"/>
    <mergeCell ref="N189:O189"/>
    <mergeCell ref="U189:V189"/>
    <mergeCell ref="X189:Y189"/>
    <mergeCell ref="A188:B188"/>
    <mergeCell ref="C188:F188"/>
    <mergeCell ref="K188:L188"/>
    <mergeCell ref="N188:O188"/>
    <mergeCell ref="U188:V188"/>
    <mergeCell ref="X188:Y188"/>
    <mergeCell ref="A187:B187"/>
    <mergeCell ref="C187:F187"/>
    <mergeCell ref="K187:L187"/>
    <mergeCell ref="N187:O187"/>
    <mergeCell ref="U187:V187"/>
    <mergeCell ref="X187:Y187"/>
    <mergeCell ref="A186:B186"/>
    <mergeCell ref="C186:F186"/>
    <mergeCell ref="K186:L186"/>
    <mergeCell ref="N186:O186"/>
    <mergeCell ref="U186:V186"/>
    <mergeCell ref="X186:Y186"/>
    <mergeCell ref="A185:B185"/>
    <mergeCell ref="C185:F185"/>
    <mergeCell ref="K185:L185"/>
    <mergeCell ref="N185:O185"/>
    <mergeCell ref="U185:V185"/>
    <mergeCell ref="X185:Y185"/>
    <mergeCell ref="A184:B184"/>
    <mergeCell ref="C184:F184"/>
    <mergeCell ref="K184:L184"/>
    <mergeCell ref="N184:O184"/>
    <mergeCell ref="U184:V184"/>
    <mergeCell ref="X184:Y184"/>
    <mergeCell ref="A183:B183"/>
    <mergeCell ref="C183:F183"/>
    <mergeCell ref="K183:L183"/>
    <mergeCell ref="N183:O183"/>
    <mergeCell ref="U183:V183"/>
    <mergeCell ref="X183:Y183"/>
    <mergeCell ref="A182:B182"/>
    <mergeCell ref="C182:F182"/>
    <mergeCell ref="K182:L182"/>
    <mergeCell ref="N182:O182"/>
    <mergeCell ref="U182:V182"/>
    <mergeCell ref="X182:Y182"/>
    <mergeCell ref="A181:B181"/>
    <mergeCell ref="C181:F181"/>
    <mergeCell ref="K181:L181"/>
    <mergeCell ref="N181:O181"/>
    <mergeCell ref="U181:V181"/>
    <mergeCell ref="X181:Y181"/>
    <mergeCell ref="A180:B180"/>
    <mergeCell ref="C180:F180"/>
    <mergeCell ref="K180:L180"/>
    <mergeCell ref="N180:O180"/>
    <mergeCell ref="U180:V180"/>
    <mergeCell ref="X180:Y180"/>
    <mergeCell ref="A179:B179"/>
    <mergeCell ref="C179:F179"/>
    <mergeCell ref="K179:L179"/>
    <mergeCell ref="N179:O179"/>
    <mergeCell ref="U179:V179"/>
    <mergeCell ref="X179:Y179"/>
    <mergeCell ref="A178:B178"/>
    <mergeCell ref="C178:F178"/>
    <mergeCell ref="K178:L178"/>
    <mergeCell ref="N178:O178"/>
    <mergeCell ref="U178:V178"/>
    <mergeCell ref="X178:Y178"/>
    <mergeCell ref="A177:B177"/>
    <mergeCell ref="C177:F177"/>
    <mergeCell ref="K177:L177"/>
    <mergeCell ref="N177:O177"/>
    <mergeCell ref="U177:V177"/>
    <mergeCell ref="X177:Y177"/>
    <mergeCell ref="A176:B176"/>
    <mergeCell ref="C176:F176"/>
    <mergeCell ref="K176:L176"/>
    <mergeCell ref="N176:O176"/>
    <mergeCell ref="U176:V176"/>
    <mergeCell ref="X176:Y176"/>
    <mergeCell ref="A173:B173"/>
    <mergeCell ref="C173:F173"/>
    <mergeCell ref="K173:L173"/>
    <mergeCell ref="N173:O173"/>
    <mergeCell ref="U173:V173"/>
    <mergeCell ref="X173:Y173"/>
    <mergeCell ref="A172:B172"/>
    <mergeCell ref="C172:F172"/>
    <mergeCell ref="K172:L172"/>
    <mergeCell ref="N172:O172"/>
    <mergeCell ref="U172:V172"/>
    <mergeCell ref="X172:Y172"/>
    <mergeCell ref="A171:B171"/>
    <mergeCell ref="C171:F171"/>
    <mergeCell ref="K171:L171"/>
    <mergeCell ref="N171:O171"/>
    <mergeCell ref="U171:V171"/>
    <mergeCell ref="X171:Y171"/>
    <mergeCell ref="A170:B170"/>
    <mergeCell ref="C170:F170"/>
    <mergeCell ref="K170:L170"/>
    <mergeCell ref="N170:O170"/>
    <mergeCell ref="U170:V170"/>
    <mergeCell ref="X170:Y170"/>
    <mergeCell ref="A169:B169"/>
    <mergeCell ref="C169:F169"/>
    <mergeCell ref="K169:L169"/>
    <mergeCell ref="N169:O169"/>
    <mergeCell ref="U169:V169"/>
    <mergeCell ref="X169:Y169"/>
    <mergeCell ref="A168:B168"/>
    <mergeCell ref="C168:F168"/>
    <mergeCell ref="K168:L168"/>
    <mergeCell ref="N168:O168"/>
    <mergeCell ref="U168:V168"/>
    <mergeCell ref="X168:Y168"/>
    <mergeCell ref="A167:B167"/>
    <mergeCell ref="C167:F167"/>
    <mergeCell ref="K167:L167"/>
    <mergeCell ref="N167:O167"/>
    <mergeCell ref="U167:V167"/>
    <mergeCell ref="X167:Y167"/>
    <mergeCell ref="A166:B166"/>
    <mergeCell ref="C166:F166"/>
    <mergeCell ref="K166:L166"/>
    <mergeCell ref="N166:O166"/>
    <mergeCell ref="U166:V166"/>
    <mergeCell ref="X166:Y166"/>
    <mergeCell ref="A165:B165"/>
    <mergeCell ref="C165:F165"/>
    <mergeCell ref="K165:L165"/>
    <mergeCell ref="N165:O165"/>
    <mergeCell ref="U165:V165"/>
    <mergeCell ref="X165:Y165"/>
    <mergeCell ref="A164:B164"/>
    <mergeCell ref="C164:F164"/>
    <mergeCell ref="K164:L164"/>
    <mergeCell ref="N164:O164"/>
    <mergeCell ref="U164:V164"/>
    <mergeCell ref="X164:Y164"/>
    <mergeCell ref="A163:B163"/>
    <mergeCell ref="C163:F163"/>
    <mergeCell ref="K163:L163"/>
    <mergeCell ref="N163:O163"/>
    <mergeCell ref="U163:V163"/>
    <mergeCell ref="X163:Y163"/>
    <mergeCell ref="A162:B162"/>
    <mergeCell ref="C162:F162"/>
    <mergeCell ref="K162:L162"/>
    <mergeCell ref="N162:O162"/>
    <mergeCell ref="U162:V162"/>
    <mergeCell ref="X162:Y162"/>
    <mergeCell ref="A161:B161"/>
    <mergeCell ref="C161:F161"/>
    <mergeCell ref="K161:L161"/>
    <mergeCell ref="N161:O161"/>
    <mergeCell ref="U161:V161"/>
    <mergeCell ref="X161:Y161"/>
    <mergeCell ref="A160:B160"/>
    <mergeCell ref="C160:F160"/>
    <mergeCell ref="K160:L160"/>
    <mergeCell ref="N160:O160"/>
    <mergeCell ref="U160:V160"/>
    <mergeCell ref="X160:Y160"/>
    <mergeCell ref="A159:B159"/>
    <mergeCell ref="C159:F159"/>
    <mergeCell ref="K159:L159"/>
    <mergeCell ref="N159:O159"/>
    <mergeCell ref="U159:V159"/>
    <mergeCell ref="X159:Y159"/>
    <mergeCell ref="A158:B158"/>
    <mergeCell ref="C158:F158"/>
    <mergeCell ref="K158:L158"/>
    <mergeCell ref="N158:O158"/>
    <mergeCell ref="U158:V158"/>
    <mergeCell ref="X158:Y158"/>
    <mergeCell ref="A157:B157"/>
    <mergeCell ref="C157:F157"/>
    <mergeCell ref="K157:L157"/>
    <mergeCell ref="N157:O157"/>
    <mergeCell ref="U157:V157"/>
    <mergeCell ref="X157:Y157"/>
    <mergeCell ref="A156:B156"/>
    <mergeCell ref="C156:F156"/>
    <mergeCell ref="K156:L156"/>
    <mergeCell ref="N156:O156"/>
    <mergeCell ref="U156:V156"/>
    <mergeCell ref="X156:Y156"/>
    <mergeCell ref="A155:B155"/>
    <mergeCell ref="C155:F155"/>
    <mergeCell ref="K155:L155"/>
    <mergeCell ref="N155:O155"/>
    <mergeCell ref="U155:V155"/>
    <mergeCell ref="X155:Y155"/>
    <mergeCell ref="A154:B154"/>
    <mergeCell ref="C154:F154"/>
    <mergeCell ref="K154:L154"/>
    <mergeCell ref="N154:O154"/>
    <mergeCell ref="U154:V154"/>
    <mergeCell ref="X154:Y154"/>
    <mergeCell ref="A153:B153"/>
    <mergeCell ref="C153:F153"/>
    <mergeCell ref="K153:L153"/>
    <mergeCell ref="N153:O153"/>
    <mergeCell ref="U153:V153"/>
    <mergeCell ref="X153:Y153"/>
    <mergeCell ref="A152:B152"/>
    <mergeCell ref="C152:F152"/>
    <mergeCell ref="K152:L152"/>
    <mergeCell ref="N152:O152"/>
    <mergeCell ref="U152:V152"/>
    <mergeCell ref="X152:Y152"/>
    <mergeCell ref="A151:B151"/>
    <mergeCell ref="C151:F151"/>
    <mergeCell ref="K151:L151"/>
    <mergeCell ref="N151:O151"/>
    <mergeCell ref="U151:V151"/>
    <mergeCell ref="X151:Y151"/>
    <mergeCell ref="A150:B150"/>
    <mergeCell ref="C150:F150"/>
    <mergeCell ref="K150:L150"/>
    <mergeCell ref="N150:O150"/>
    <mergeCell ref="U150:V150"/>
    <mergeCell ref="X150:Y150"/>
    <mergeCell ref="A149:B149"/>
    <mergeCell ref="C149:F149"/>
    <mergeCell ref="K149:L149"/>
    <mergeCell ref="N149:O149"/>
    <mergeCell ref="U149:V149"/>
    <mergeCell ref="X149:Y149"/>
    <mergeCell ref="A148:B148"/>
    <mergeCell ref="C148:F148"/>
    <mergeCell ref="K148:L148"/>
    <mergeCell ref="N148:O148"/>
    <mergeCell ref="U148:V148"/>
    <mergeCell ref="X148:Y148"/>
    <mergeCell ref="A147:B147"/>
    <mergeCell ref="C147:F147"/>
    <mergeCell ref="K147:L147"/>
    <mergeCell ref="N147:O147"/>
    <mergeCell ref="U147:V147"/>
    <mergeCell ref="X147:Y147"/>
    <mergeCell ref="A146:B146"/>
    <mergeCell ref="C146:F146"/>
    <mergeCell ref="K146:L146"/>
    <mergeCell ref="N146:O146"/>
    <mergeCell ref="U146:V146"/>
    <mergeCell ref="X146:Y146"/>
    <mergeCell ref="A145:B145"/>
    <mergeCell ref="C145:F145"/>
    <mergeCell ref="K145:L145"/>
    <mergeCell ref="N145:O145"/>
    <mergeCell ref="U145:V145"/>
    <mergeCell ref="X145:Y145"/>
    <mergeCell ref="A144:B144"/>
    <mergeCell ref="C144:F144"/>
    <mergeCell ref="K144:L144"/>
    <mergeCell ref="N144:O144"/>
    <mergeCell ref="U144:V144"/>
    <mergeCell ref="X144:Y144"/>
    <mergeCell ref="A143:B143"/>
    <mergeCell ref="C143:F143"/>
    <mergeCell ref="K143:L143"/>
    <mergeCell ref="N143:O143"/>
    <mergeCell ref="U143:V143"/>
    <mergeCell ref="X143:Y143"/>
    <mergeCell ref="A142:B142"/>
    <mergeCell ref="C142:F142"/>
    <mergeCell ref="K142:L142"/>
    <mergeCell ref="N142:O142"/>
    <mergeCell ref="U142:V142"/>
    <mergeCell ref="X142:Y142"/>
    <mergeCell ref="A141:B141"/>
    <mergeCell ref="C141:F141"/>
    <mergeCell ref="K141:L141"/>
    <mergeCell ref="N141:O141"/>
    <mergeCell ref="U141:V141"/>
    <mergeCell ref="X141:Y141"/>
    <mergeCell ref="A140:B140"/>
    <mergeCell ref="C140:F140"/>
    <mergeCell ref="K140:L140"/>
    <mergeCell ref="N140:O140"/>
    <mergeCell ref="U140:V140"/>
    <mergeCell ref="X140:Y140"/>
    <mergeCell ref="A139:B139"/>
    <mergeCell ref="C139:F139"/>
    <mergeCell ref="K139:L139"/>
    <mergeCell ref="N139:O139"/>
    <mergeCell ref="U139:V139"/>
    <mergeCell ref="X139:Y139"/>
    <mergeCell ref="A138:B138"/>
    <mergeCell ref="C138:F138"/>
    <mergeCell ref="K138:L138"/>
    <mergeCell ref="N138:O138"/>
    <mergeCell ref="U138:V138"/>
    <mergeCell ref="X138:Y138"/>
    <mergeCell ref="A137:B137"/>
    <mergeCell ref="C137:F137"/>
    <mergeCell ref="K137:L137"/>
    <mergeCell ref="N137:O137"/>
    <mergeCell ref="U137:V137"/>
    <mergeCell ref="X137:Y137"/>
    <mergeCell ref="A135:B135"/>
    <mergeCell ref="C135:F135"/>
    <mergeCell ref="K135:L135"/>
    <mergeCell ref="N135:O135"/>
    <mergeCell ref="U135:V135"/>
    <mergeCell ref="X135:Y135"/>
    <mergeCell ref="A134:B134"/>
    <mergeCell ref="C134:F134"/>
    <mergeCell ref="K134:L134"/>
    <mergeCell ref="N134:O134"/>
    <mergeCell ref="U134:V134"/>
    <mergeCell ref="X134:Y134"/>
    <mergeCell ref="A133:B133"/>
    <mergeCell ref="C133:F133"/>
    <mergeCell ref="K133:L133"/>
    <mergeCell ref="N133:O133"/>
    <mergeCell ref="U133:V133"/>
    <mergeCell ref="X133:Y133"/>
    <mergeCell ref="A132:B132"/>
    <mergeCell ref="C132:F132"/>
    <mergeCell ref="K132:L132"/>
    <mergeCell ref="N132:O132"/>
    <mergeCell ref="U132:V132"/>
    <mergeCell ref="X132:Y132"/>
    <mergeCell ref="A131:B131"/>
    <mergeCell ref="C131:F131"/>
    <mergeCell ref="K131:L131"/>
    <mergeCell ref="N131:O131"/>
    <mergeCell ref="U131:V131"/>
    <mergeCell ref="X131:Y131"/>
    <mergeCell ref="A130:B130"/>
    <mergeCell ref="C130:F130"/>
    <mergeCell ref="K130:L130"/>
    <mergeCell ref="N130:O130"/>
    <mergeCell ref="U130:V130"/>
    <mergeCell ref="X130:Y130"/>
    <mergeCell ref="A129:B129"/>
    <mergeCell ref="C129:F129"/>
    <mergeCell ref="K129:L129"/>
    <mergeCell ref="N129:O129"/>
    <mergeCell ref="U129:V129"/>
    <mergeCell ref="X129:Y129"/>
    <mergeCell ref="A128:B128"/>
    <mergeCell ref="C128:F128"/>
    <mergeCell ref="K128:L128"/>
    <mergeCell ref="N128:O128"/>
    <mergeCell ref="U128:V128"/>
    <mergeCell ref="X128:Y128"/>
    <mergeCell ref="A127:B127"/>
    <mergeCell ref="C127:F127"/>
    <mergeCell ref="K127:L127"/>
    <mergeCell ref="N127:O127"/>
    <mergeCell ref="U127:V127"/>
    <mergeCell ref="X127:Y127"/>
    <mergeCell ref="A126:B126"/>
    <mergeCell ref="C126:F126"/>
    <mergeCell ref="K126:L126"/>
    <mergeCell ref="N126:O126"/>
    <mergeCell ref="U126:V126"/>
    <mergeCell ref="X126:Y126"/>
    <mergeCell ref="A125:B125"/>
    <mergeCell ref="C125:F125"/>
    <mergeCell ref="K125:L125"/>
    <mergeCell ref="N125:O125"/>
    <mergeCell ref="U125:V125"/>
    <mergeCell ref="X125:Y125"/>
    <mergeCell ref="A124:B124"/>
    <mergeCell ref="C124:F124"/>
    <mergeCell ref="K124:L124"/>
    <mergeCell ref="N124:O124"/>
    <mergeCell ref="U124:V124"/>
    <mergeCell ref="X124:Y124"/>
    <mergeCell ref="A123:B123"/>
    <mergeCell ref="C123:F123"/>
    <mergeCell ref="K123:L123"/>
    <mergeCell ref="N123:O123"/>
    <mergeCell ref="U123:V123"/>
    <mergeCell ref="X123:Y123"/>
    <mergeCell ref="A122:B122"/>
    <mergeCell ref="C122:F122"/>
    <mergeCell ref="K122:L122"/>
    <mergeCell ref="N122:O122"/>
    <mergeCell ref="U122:V122"/>
    <mergeCell ref="X122:Y122"/>
    <mergeCell ref="A121:B121"/>
    <mergeCell ref="C121:F121"/>
    <mergeCell ref="K121:L121"/>
    <mergeCell ref="N121:O121"/>
    <mergeCell ref="U121:V121"/>
    <mergeCell ref="X121:Y121"/>
    <mergeCell ref="A120:B120"/>
    <mergeCell ref="C120:F120"/>
    <mergeCell ref="K120:L120"/>
    <mergeCell ref="N120:O120"/>
    <mergeCell ref="U120:V120"/>
    <mergeCell ref="X120:Y120"/>
    <mergeCell ref="A118:B118"/>
    <mergeCell ref="C118:F118"/>
    <mergeCell ref="K118:L118"/>
    <mergeCell ref="N118:O118"/>
    <mergeCell ref="U118:V118"/>
    <mergeCell ref="X118:Y118"/>
    <mergeCell ref="A117:B117"/>
    <mergeCell ref="C117:F117"/>
    <mergeCell ref="K117:L117"/>
    <mergeCell ref="N117:O117"/>
    <mergeCell ref="U117:V117"/>
    <mergeCell ref="X117:Y117"/>
    <mergeCell ref="A116:B116"/>
    <mergeCell ref="C116:F116"/>
    <mergeCell ref="K116:L116"/>
    <mergeCell ref="N116:O116"/>
    <mergeCell ref="U116:V116"/>
    <mergeCell ref="X116:Y116"/>
    <mergeCell ref="A115:B115"/>
    <mergeCell ref="C115:F115"/>
    <mergeCell ref="K115:L115"/>
    <mergeCell ref="N115:O115"/>
    <mergeCell ref="U115:V115"/>
    <mergeCell ref="X115:Y115"/>
    <mergeCell ref="A114:B114"/>
    <mergeCell ref="C114:F114"/>
    <mergeCell ref="K114:L114"/>
    <mergeCell ref="N114:O114"/>
    <mergeCell ref="U114:V114"/>
    <mergeCell ref="X114:Y114"/>
    <mergeCell ref="A113:B113"/>
    <mergeCell ref="C113:F113"/>
    <mergeCell ref="K113:L113"/>
    <mergeCell ref="N113:O113"/>
    <mergeCell ref="U113:V113"/>
    <mergeCell ref="X113:Y113"/>
    <mergeCell ref="A112:B112"/>
    <mergeCell ref="C112:F112"/>
    <mergeCell ref="K112:L112"/>
    <mergeCell ref="N112:O112"/>
    <mergeCell ref="U112:V112"/>
    <mergeCell ref="X112:Y112"/>
    <mergeCell ref="A111:B111"/>
    <mergeCell ref="C111:F111"/>
    <mergeCell ref="K111:L111"/>
    <mergeCell ref="N111:O111"/>
    <mergeCell ref="U111:V111"/>
    <mergeCell ref="X111:Y111"/>
    <mergeCell ref="A110:B110"/>
    <mergeCell ref="C110:F110"/>
    <mergeCell ref="K110:L110"/>
    <mergeCell ref="N110:O110"/>
    <mergeCell ref="U110:V110"/>
    <mergeCell ref="X110:Y110"/>
    <mergeCell ref="A109:B109"/>
    <mergeCell ref="C109:F109"/>
    <mergeCell ref="K109:L109"/>
    <mergeCell ref="N109:O109"/>
    <mergeCell ref="U109:V109"/>
    <mergeCell ref="X109:Y109"/>
    <mergeCell ref="A108:B108"/>
    <mergeCell ref="C108:F108"/>
    <mergeCell ref="K108:L108"/>
    <mergeCell ref="N108:O108"/>
    <mergeCell ref="U108:V108"/>
    <mergeCell ref="X108:Y108"/>
    <mergeCell ref="A107:B107"/>
    <mergeCell ref="C107:F107"/>
    <mergeCell ref="K107:L107"/>
    <mergeCell ref="N107:O107"/>
    <mergeCell ref="U107:V107"/>
    <mergeCell ref="X107:Y107"/>
    <mergeCell ref="A106:B106"/>
    <mergeCell ref="C106:F106"/>
    <mergeCell ref="K106:L106"/>
    <mergeCell ref="N106:O106"/>
    <mergeCell ref="U106:V106"/>
    <mergeCell ref="X106:Y106"/>
    <mergeCell ref="A103:B103"/>
    <mergeCell ref="C103:F103"/>
    <mergeCell ref="K103:L103"/>
    <mergeCell ref="N103:O103"/>
    <mergeCell ref="U103:V103"/>
    <mergeCell ref="X103:Y103"/>
    <mergeCell ref="A102:B102"/>
    <mergeCell ref="C102:F102"/>
    <mergeCell ref="K102:L102"/>
    <mergeCell ref="N102:O102"/>
    <mergeCell ref="U102:V102"/>
    <mergeCell ref="X102:Y102"/>
    <mergeCell ref="A101:B101"/>
    <mergeCell ref="C101:F101"/>
    <mergeCell ref="K101:L101"/>
    <mergeCell ref="N101:O101"/>
    <mergeCell ref="U101:V101"/>
    <mergeCell ref="X101:Y101"/>
    <mergeCell ref="A100:B100"/>
    <mergeCell ref="C100:F100"/>
    <mergeCell ref="K100:L100"/>
    <mergeCell ref="N100:O100"/>
    <mergeCell ref="U100:V100"/>
    <mergeCell ref="X100:Y100"/>
    <mergeCell ref="A99:B99"/>
    <mergeCell ref="C99:F99"/>
    <mergeCell ref="K99:L99"/>
    <mergeCell ref="N99:O99"/>
    <mergeCell ref="U99:V99"/>
    <mergeCell ref="X99:Y99"/>
    <mergeCell ref="A98:B98"/>
    <mergeCell ref="C98:F98"/>
    <mergeCell ref="K98:L98"/>
    <mergeCell ref="N98:O98"/>
    <mergeCell ref="U98:V98"/>
    <mergeCell ref="X98:Y98"/>
    <mergeCell ref="A97:B97"/>
    <mergeCell ref="C97:F97"/>
    <mergeCell ref="K97:L97"/>
    <mergeCell ref="N97:O97"/>
    <mergeCell ref="U97:V97"/>
    <mergeCell ref="X97:Y97"/>
    <mergeCell ref="A96:B96"/>
    <mergeCell ref="C96:F96"/>
    <mergeCell ref="K96:L96"/>
    <mergeCell ref="N96:O96"/>
    <mergeCell ref="U96:V96"/>
    <mergeCell ref="X96:Y96"/>
    <mergeCell ref="A93:B93"/>
    <mergeCell ref="C93:F93"/>
    <mergeCell ref="K93:L93"/>
    <mergeCell ref="N93:O93"/>
    <mergeCell ref="U93:V93"/>
    <mergeCell ref="X93:Y93"/>
    <mergeCell ref="A92:B92"/>
    <mergeCell ref="C92:F92"/>
    <mergeCell ref="K92:L92"/>
    <mergeCell ref="N92:O92"/>
    <mergeCell ref="U92:V92"/>
    <mergeCell ref="X92:Y92"/>
    <mergeCell ref="C88:F88"/>
    <mergeCell ref="K88:L88"/>
    <mergeCell ref="N88:O88"/>
    <mergeCell ref="U88:V88"/>
    <mergeCell ref="X88:Y88"/>
    <mergeCell ref="A86:B86"/>
    <mergeCell ref="C86:F86"/>
    <mergeCell ref="K86:L86"/>
    <mergeCell ref="N86:O86"/>
    <mergeCell ref="U86:V86"/>
    <mergeCell ref="X86:Y86"/>
    <mergeCell ref="A85:B85"/>
    <mergeCell ref="C85:F85"/>
    <mergeCell ref="K85:L85"/>
    <mergeCell ref="N85:O85"/>
    <mergeCell ref="U85:V85"/>
    <mergeCell ref="X85:Y85"/>
    <mergeCell ref="C84:F84"/>
    <mergeCell ref="K84:L84"/>
    <mergeCell ref="N84:O84"/>
    <mergeCell ref="U84:V84"/>
    <mergeCell ref="X84:Y84"/>
    <mergeCell ref="A83:B83"/>
    <mergeCell ref="C83:F83"/>
    <mergeCell ref="K83:L83"/>
    <mergeCell ref="N83:O83"/>
    <mergeCell ref="U83:V83"/>
    <mergeCell ref="X83:Y83"/>
    <mergeCell ref="A82:B82"/>
    <mergeCell ref="C82:F82"/>
    <mergeCell ref="K82:L82"/>
    <mergeCell ref="N82:O82"/>
    <mergeCell ref="U82:V82"/>
    <mergeCell ref="X82:Y82"/>
    <mergeCell ref="C81:F81"/>
    <mergeCell ref="K81:L81"/>
    <mergeCell ref="N81:O81"/>
    <mergeCell ref="U81:V81"/>
    <mergeCell ref="X81:Y81"/>
    <mergeCell ref="A80:B80"/>
    <mergeCell ref="C80:F80"/>
    <mergeCell ref="K80:L80"/>
    <mergeCell ref="N80:O80"/>
    <mergeCell ref="U80:V80"/>
    <mergeCell ref="X80:Y80"/>
    <mergeCell ref="A79:B79"/>
    <mergeCell ref="C79:F79"/>
    <mergeCell ref="K79:L79"/>
    <mergeCell ref="N79:O79"/>
    <mergeCell ref="U79:V79"/>
    <mergeCell ref="X79:Y79"/>
    <mergeCell ref="C78:F78"/>
    <mergeCell ref="K78:L78"/>
    <mergeCell ref="N78:O78"/>
    <mergeCell ref="U78:V78"/>
    <mergeCell ref="X78:Y78"/>
    <mergeCell ref="A77:B77"/>
    <mergeCell ref="C77:F77"/>
    <mergeCell ref="K77:L77"/>
    <mergeCell ref="N77:O77"/>
    <mergeCell ref="U77:V77"/>
    <mergeCell ref="X77:Y77"/>
    <mergeCell ref="A76:B76"/>
    <mergeCell ref="C76:F76"/>
    <mergeCell ref="K76:L76"/>
    <mergeCell ref="N76:O76"/>
    <mergeCell ref="U76:V76"/>
    <mergeCell ref="X76:Y76"/>
    <mergeCell ref="A75:B75"/>
    <mergeCell ref="C75:F75"/>
    <mergeCell ref="K75:L75"/>
    <mergeCell ref="N75:O75"/>
    <mergeCell ref="U75:V75"/>
    <mergeCell ref="X75:Y75"/>
    <mergeCell ref="A74:B74"/>
    <mergeCell ref="C74:F74"/>
    <mergeCell ref="K74:L74"/>
    <mergeCell ref="N74:O74"/>
    <mergeCell ref="U74:V74"/>
    <mergeCell ref="X74:Y74"/>
    <mergeCell ref="A73:B73"/>
    <mergeCell ref="C73:F73"/>
    <mergeCell ref="K73:L73"/>
    <mergeCell ref="N73:O73"/>
    <mergeCell ref="U73:V73"/>
    <mergeCell ref="X73:Y73"/>
    <mergeCell ref="A72:B72"/>
    <mergeCell ref="C72:F72"/>
    <mergeCell ref="K72:L72"/>
    <mergeCell ref="N72:O72"/>
    <mergeCell ref="U72:V72"/>
    <mergeCell ref="X72:Y72"/>
    <mergeCell ref="A71:B71"/>
    <mergeCell ref="C71:F71"/>
    <mergeCell ref="K71:L71"/>
    <mergeCell ref="N71:O71"/>
    <mergeCell ref="U71:V71"/>
    <mergeCell ref="X71:Y71"/>
    <mergeCell ref="A70:B70"/>
    <mergeCell ref="C70:F70"/>
    <mergeCell ref="K70:L70"/>
    <mergeCell ref="N70:O70"/>
    <mergeCell ref="U70:V70"/>
    <mergeCell ref="X70:Y70"/>
    <mergeCell ref="A68:B68"/>
    <mergeCell ref="C68:F68"/>
    <mergeCell ref="K68:L68"/>
    <mergeCell ref="N68:O68"/>
    <mergeCell ref="U68:V68"/>
    <mergeCell ref="X68:Y68"/>
    <mergeCell ref="A67:B67"/>
    <mergeCell ref="C67:F67"/>
    <mergeCell ref="K67:L67"/>
    <mergeCell ref="N67:O67"/>
    <mergeCell ref="U67:V67"/>
    <mergeCell ref="X67:Y67"/>
    <mergeCell ref="A66:B66"/>
    <mergeCell ref="C66:F66"/>
    <mergeCell ref="K66:L66"/>
    <mergeCell ref="N66:O66"/>
    <mergeCell ref="U66:V66"/>
    <mergeCell ref="X66:Y66"/>
    <mergeCell ref="A64:B64"/>
    <mergeCell ref="C64:F64"/>
    <mergeCell ref="K64:L64"/>
    <mergeCell ref="N64:O64"/>
    <mergeCell ref="U64:V64"/>
    <mergeCell ref="X64:Y64"/>
    <mergeCell ref="A63:B63"/>
    <mergeCell ref="C63:F63"/>
    <mergeCell ref="K63:L63"/>
    <mergeCell ref="N63:O63"/>
    <mergeCell ref="U63:V63"/>
    <mergeCell ref="X63:Y63"/>
    <mergeCell ref="A60:B60"/>
    <mergeCell ref="C60:F60"/>
    <mergeCell ref="K60:L60"/>
    <mergeCell ref="N60:O60"/>
    <mergeCell ref="U60:V60"/>
    <mergeCell ref="X60:Y60"/>
    <mergeCell ref="A59:B59"/>
    <mergeCell ref="C59:F59"/>
    <mergeCell ref="K59:L59"/>
    <mergeCell ref="N59:O59"/>
    <mergeCell ref="U59:V59"/>
    <mergeCell ref="X59:Y59"/>
    <mergeCell ref="A58:B58"/>
    <mergeCell ref="C58:F58"/>
    <mergeCell ref="K58:L58"/>
    <mergeCell ref="N58:O58"/>
    <mergeCell ref="U58:V58"/>
    <mergeCell ref="X58:Y58"/>
    <mergeCell ref="A57:B57"/>
    <mergeCell ref="C57:F57"/>
    <mergeCell ref="K57:L57"/>
    <mergeCell ref="N57:O57"/>
    <mergeCell ref="U57:V57"/>
    <mergeCell ref="X57:Y57"/>
    <mergeCell ref="A56:B56"/>
    <mergeCell ref="C56:F56"/>
    <mergeCell ref="K56:L56"/>
    <mergeCell ref="N56:O56"/>
    <mergeCell ref="U56:V56"/>
    <mergeCell ref="X56:Y56"/>
    <mergeCell ref="A55:B55"/>
    <mergeCell ref="C55:F55"/>
    <mergeCell ref="K55:L55"/>
    <mergeCell ref="N55:O55"/>
    <mergeCell ref="U55:V55"/>
    <mergeCell ref="X55:Y55"/>
    <mergeCell ref="A54:B54"/>
    <mergeCell ref="C54:F54"/>
    <mergeCell ref="K54:L54"/>
    <mergeCell ref="N54:O54"/>
    <mergeCell ref="U54:V54"/>
    <mergeCell ref="X54:Y54"/>
    <mergeCell ref="A53:B53"/>
    <mergeCell ref="C53:F53"/>
    <mergeCell ref="K53:L53"/>
    <mergeCell ref="N53:O53"/>
    <mergeCell ref="U53:V53"/>
    <mergeCell ref="X53:Y53"/>
    <mergeCell ref="A52:B52"/>
    <mergeCell ref="C52:F52"/>
    <mergeCell ref="K52:L52"/>
    <mergeCell ref="N52:O52"/>
    <mergeCell ref="U52:V52"/>
    <mergeCell ref="X52:Y52"/>
    <mergeCell ref="A51:B51"/>
    <mergeCell ref="C51:F51"/>
    <mergeCell ref="K51:L51"/>
    <mergeCell ref="N51:O51"/>
    <mergeCell ref="U51:V51"/>
    <mergeCell ref="X51:Y51"/>
    <mergeCell ref="A50:B50"/>
    <mergeCell ref="C50:F50"/>
    <mergeCell ref="K50:L50"/>
    <mergeCell ref="N50:O50"/>
    <mergeCell ref="U50:V50"/>
    <mergeCell ref="X50:Y50"/>
    <mergeCell ref="A49:B49"/>
    <mergeCell ref="C49:F49"/>
    <mergeCell ref="K49:L49"/>
    <mergeCell ref="N49:O49"/>
    <mergeCell ref="U49:V49"/>
    <mergeCell ref="X49:Y49"/>
    <mergeCell ref="A48:B48"/>
    <mergeCell ref="C48:F48"/>
    <mergeCell ref="K48:L48"/>
    <mergeCell ref="N48:O48"/>
    <mergeCell ref="U48:V48"/>
    <mergeCell ref="X48:Y48"/>
    <mergeCell ref="A47:B47"/>
    <mergeCell ref="C47:F47"/>
    <mergeCell ref="K47:L47"/>
    <mergeCell ref="N47:O47"/>
    <mergeCell ref="U47:V47"/>
    <mergeCell ref="X47:Y47"/>
    <mergeCell ref="A46:B46"/>
    <mergeCell ref="C46:F46"/>
    <mergeCell ref="K46:L46"/>
    <mergeCell ref="N46:O46"/>
    <mergeCell ref="U46:V46"/>
    <mergeCell ref="X46:Y46"/>
    <mergeCell ref="A45:B45"/>
    <mergeCell ref="C45:F45"/>
    <mergeCell ref="K45:L45"/>
    <mergeCell ref="N45:O45"/>
    <mergeCell ref="U45:V45"/>
    <mergeCell ref="X45:Y45"/>
    <mergeCell ref="A44:B44"/>
    <mergeCell ref="C44:F44"/>
    <mergeCell ref="K44:L44"/>
    <mergeCell ref="N44:O44"/>
    <mergeCell ref="U44:V44"/>
    <mergeCell ref="X44:Y44"/>
    <mergeCell ref="A43:B43"/>
    <mergeCell ref="C43:F43"/>
    <mergeCell ref="K43:L43"/>
    <mergeCell ref="N43:O43"/>
    <mergeCell ref="U43:V43"/>
    <mergeCell ref="X43:Y43"/>
    <mergeCell ref="A42:B42"/>
    <mergeCell ref="C42:F42"/>
    <mergeCell ref="K42:L42"/>
    <mergeCell ref="N42:O42"/>
    <mergeCell ref="U42:V42"/>
    <mergeCell ref="X42:Y42"/>
    <mergeCell ref="A41:B41"/>
    <mergeCell ref="C41:F41"/>
    <mergeCell ref="K41:L41"/>
    <mergeCell ref="N41:O41"/>
    <mergeCell ref="U41:V41"/>
    <mergeCell ref="X41:Y41"/>
    <mergeCell ref="A40:B40"/>
    <mergeCell ref="C40:F40"/>
    <mergeCell ref="K40:L40"/>
    <mergeCell ref="N40:O40"/>
    <mergeCell ref="U40:V40"/>
    <mergeCell ref="X40:Y40"/>
    <mergeCell ref="A39:B39"/>
    <mergeCell ref="C39:F39"/>
    <mergeCell ref="K39:L39"/>
    <mergeCell ref="N39:O39"/>
    <mergeCell ref="U39:V39"/>
    <mergeCell ref="X39:Y39"/>
    <mergeCell ref="A38:B38"/>
    <mergeCell ref="C38:F38"/>
    <mergeCell ref="K38:L38"/>
    <mergeCell ref="N38:O38"/>
    <mergeCell ref="U38:V38"/>
    <mergeCell ref="X38:Y38"/>
    <mergeCell ref="A37:B37"/>
    <mergeCell ref="C37:F37"/>
    <mergeCell ref="K37:L37"/>
    <mergeCell ref="N37:O37"/>
    <mergeCell ref="U37:V37"/>
    <mergeCell ref="X37:Y37"/>
    <mergeCell ref="A36:B36"/>
    <mergeCell ref="C36:F36"/>
    <mergeCell ref="K36:L36"/>
    <mergeCell ref="N36:O36"/>
    <mergeCell ref="U36:V36"/>
    <mergeCell ref="X36:Y36"/>
    <mergeCell ref="A35:B35"/>
    <mergeCell ref="C35:F35"/>
    <mergeCell ref="K35:L35"/>
    <mergeCell ref="N35:O35"/>
    <mergeCell ref="U35:V35"/>
    <mergeCell ref="X35:Y35"/>
    <mergeCell ref="A34:B34"/>
    <mergeCell ref="C34:F34"/>
    <mergeCell ref="K34:L34"/>
    <mergeCell ref="N34:O34"/>
    <mergeCell ref="U34:V34"/>
    <mergeCell ref="X34:Y34"/>
    <mergeCell ref="A33:B33"/>
    <mergeCell ref="C33:F33"/>
    <mergeCell ref="K33:L33"/>
    <mergeCell ref="N33:O33"/>
    <mergeCell ref="U33:V33"/>
    <mergeCell ref="X33:Y33"/>
    <mergeCell ref="A32:B32"/>
    <mergeCell ref="C32:F32"/>
    <mergeCell ref="K32:L32"/>
    <mergeCell ref="N32:O32"/>
    <mergeCell ref="U32:V32"/>
    <mergeCell ref="X32:Y32"/>
    <mergeCell ref="A31:B31"/>
    <mergeCell ref="C31:F31"/>
    <mergeCell ref="K31:L31"/>
    <mergeCell ref="N31:O31"/>
    <mergeCell ref="U31:V31"/>
    <mergeCell ref="X31:Y31"/>
    <mergeCell ref="A30:B30"/>
    <mergeCell ref="C30:F30"/>
    <mergeCell ref="K30:L30"/>
    <mergeCell ref="N30:O30"/>
    <mergeCell ref="U30:V30"/>
    <mergeCell ref="X30:Y30"/>
    <mergeCell ref="A29:B29"/>
    <mergeCell ref="C29:F29"/>
    <mergeCell ref="K29:L29"/>
    <mergeCell ref="N29:O29"/>
    <mergeCell ref="U29:V29"/>
    <mergeCell ref="X29:Y29"/>
    <mergeCell ref="A28:B28"/>
    <mergeCell ref="C28:F28"/>
    <mergeCell ref="K28:L28"/>
    <mergeCell ref="N28:O28"/>
    <mergeCell ref="U28:V28"/>
    <mergeCell ref="X28:Y28"/>
    <mergeCell ref="A27:B27"/>
    <mergeCell ref="C27:F27"/>
    <mergeCell ref="K27:L27"/>
    <mergeCell ref="N27:O27"/>
    <mergeCell ref="U27:V27"/>
    <mergeCell ref="X27:Y27"/>
    <mergeCell ref="A26:B26"/>
    <mergeCell ref="C26:F26"/>
    <mergeCell ref="K26:L26"/>
    <mergeCell ref="N26:O26"/>
    <mergeCell ref="U26:V26"/>
    <mergeCell ref="X26:Y26"/>
    <mergeCell ref="A25:B25"/>
    <mergeCell ref="C25:F25"/>
    <mergeCell ref="K25:L25"/>
    <mergeCell ref="N25:O25"/>
    <mergeCell ref="U25:V25"/>
    <mergeCell ref="X25:Y25"/>
    <mergeCell ref="A24:B24"/>
    <mergeCell ref="C24:F24"/>
    <mergeCell ref="K24:L24"/>
    <mergeCell ref="N24:O24"/>
    <mergeCell ref="U24:V24"/>
    <mergeCell ref="X24:Y24"/>
    <mergeCell ref="A23:B23"/>
    <mergeCell ref="C23:F23"/>
    <mergeCell ref="K23:L23"/>
    <mergeCell ref="N23:O23"/>
    <mergeCell ref="U23:V23"/>
    <mergeCell ref="X23:Y23"/>
    <mergeCell ref="A22:B22"/>
    <mergeCell ref="C22:F22"/>
    <mergeCell ref="K22:L22"/>
    <mergeCell ref="N22:O22"/>
    <mergeCell ref="U22:V22"/>
    <mergeCell ref="X22:Y22"/>
    <mergeCell ref="A21:B21"/>
    <mergeCell ref="C21:F21"/>
    <mergeCell ref="K21:L21"/>
    <mergeCell ref="N21:O21"/>
    <mergeCell ref="U21:V21"/>
    <mergeCell ref="X21:Y21"/>
    <mergeCell ref="A20:B20"/>
    <mergeCell ref="C20:F20"/>
    <mergeCell ref="K20:L20"/>
    <mergeCell ref="N20:O20"/>
    <mergeCell ref="U20:V20"/>
    <mergeCell ref="X20:Y20"/>
    <mergeCell ref="A19:B19"/>
    <mergeCell ref="C19:F19"/>
    <mergeCell ref="K19:L19"/>
    <mergeCell ref="N19:O19"/>
    <mergeCell ref="U19:V19"/>
    <mergeCell ref="X19:Y19"/>
    <mergeCell ref="A18:B18"/>
    <mergeCell ref="C18:F18"/>
    <mergeCell ref="K18:L18"/>
    <mergeCell ref="N18:O18"/>
    <mergeCell ref="U18:V18"/>
    <mergeCell ref="X18:Y18"/>
    <mergeCell ref="A17:B17"/>
    <mergeCell ref="C17:F17"/>
    <mergeCell ref="K17:L17"/>
    <mergeCell ref="N17:O17"/>
    <mergeCell ref="U17:V17"/>
    <mergeCell ref="X17:Y17"/>
    <mergeCell ref="A16:B16"/>
    <mergeCell ref="C16:F16"/>
    <mergeCell ref="K16:L16"/>
    <mergeCell ref="N16:O16"/>
    <mergeCell ref="U16:V16"/>
    <mergeCell ref="X16:Y16"/>
    <mergeCell ref="A15:B15"/>
    <mergeCell ref="C15:F15"/>
    <mergeCell ref="K15:L15"/>
    <mergeCell ref="N15:O15"/>
    <mergeCell ref="U15:V15"/>
    <mergeCell ref="X15:Y15"/>
    <mergeCell ref="A14:B14"/>
    <mergeCell ref="C14:F14"/>
    <mergeCell ref="K14:L14"/>
    <mergeCell ref="N14:O14"/>
    <mergeCell ref="U14:V14"/>
    <mergeCell ref="X14:Y14"/>
    <mergeCell ref="A13:B13"/>
    <mergeCell ref="C13:F13"/>
    <mergeCell ref="K13:L13"/>
    <mergeCell ref="N13:O13"/>
    <mergeCell ref="U13:V13"/>
    <mergeCell ref="X13:Y13"/>
    <mergeCell ref="A7:C7"/>
    <mergeCell ref="D7:X7"/>
    <mergeCell ref="A8:C8"/>
    <mergeCell ref="D8:X8"/>
    <mergeCell ref="A10:C10"/>
    <mergeCell ref="D10:X10"/>
    <mergeCell ref="A1:A3"/>
    <mergeCell ref="B1:Y1"/>
    <mergeCell ref="B2:Y2"/>
    <mergeCell ref="A5:C5"/>
    <mergeCell ref="D5:X5"/>
    <mergeCell ref="A6:C6"/>
    <mergeCell ref="D6:X6"/>
  </mergeCells>
  <phoneticPr fontId="0" type="noConversion"/>
  <pageMargins left="0.39370078740157483" right="0.39370078740157483" top="0.59055118110236227" bottom="0.96566141732283461" header="0.59055118110236227" footer="0.59055118110236227"/>
  <pageSetup orientation="landscape" horizontalDpi="0" verticalDpi="0"/>
  <headerFooter alignWithMargins="0">
    <oddFooter>&amp;L&amp;C&amp;"Arial"&amp;8&amp;P 
/ 
&amp;N &amp;R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8"/>
  <sheetViews>
    <sheetView showGridLines="0" topLeftCell="A512" workbookViewId="0">
      <selection activeCell="P550" sqref="P550:Q550"/>
    </sheetView>
  </sheetViews>
  <sheetFormatPr baseColWidth="10" defaultColWidth="9.140625" defaultRowHeight="12.75" x14ac:dyDescent="0.2"/>
  <cols>
    <col min="1" max="1" width="12" customWidth="1"/>
    <col min="2" max="2" width="1.28515625" customWidth="1"/>
    <col min="3" max="3" width="15.7109375" customWidth="1"/>
    <col min="4" max="4" width="13.42578125" customWidth="1"/>
    <col min="5" max="5" width="19.42578125" customWidth="1"/>
    <col min="6" max="6" width="16.7109375" customWidth="1"/>
    <col min="7" max="7" width="13.42578125" customWidth="1"/>
    <col min="8" max="8" width="0" hidden="1" customWidth="1"/>
    <col min="9" max="9" width="13.42578125" customWidth="1"/>
    <col min="10" max="10" width="0" hidden="1" customWidth="1"/>
    <col min="11" max="11" width="10.28515625" customWidth="1"/>
    <col min="12" max="12" width="3.140625" customWidth="1"/>
    <col min="13" max="13" width="0" hidden="1" customWidth="1"/>
    <col min="14" max="14" width="3.5703125" customWidth="1"/>
    <col min="15" max="15" width="9.85546875" customWidth="1"/>
    <col min="16" max="16" width="0" hidden="1" customWidth="1"/>
    <col min="17" max="17" width="13.42578125" customWidth="1"/>
    <col min="18" max="18" width="0" hidden="1" customWidth="1"/>
    <col min="19" max="19" width="13.42578125" customWidth="1"/>
    <col min="20" max="20" width="0" hidden="1" customWidth="1"/>
    <col min="21" max="21" width="3.5703125" customWidth="1"/>
    <col min="22" max="22" width="9.85546875" customWidth="1"/>
    <col min="23" max="23" width="0" hidden="1" customWidth="1"/>
    <col min="24" max="24" width="6.140625" customWidth="1"/>
    <col min="25" max="25" width="7.28515625" customWidth="1"/>
    <col min="26" max="26" width="0" hidden="1" customWidth="1"/>
  </cols>
  <sheetData>
    <row r="1" spans="1:25" ht="21.6" customHeight="1" x14ac:dyDescent="0.2">
      <c r="A1" s="41"/>
      <c r="B1" s="42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22.35" customHeight="1" x14ac:dyDescent="0.2">
      <c r="A2" s="41"/>
      <c r="B2" s="4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21.95" customHeight="1" x14ac:dyDescent="0.2">
      <c r="A3" s="41"/>
    </row>
    <row r="4" spans="1:25" ht="3" customHeight="1" x14ac:dyDescent="0.2"/>
    <row r="5" spans="1:25" ht="17.100000000000001" customHeight="1" x14ac:dyDescent="0.2">
      <c r="A5" s="44" t="s">
        <v>1</v>
      </c>
      <c r="B5" s="41"/>
      <c r="C5" s="41"/>
      <c r="D5" s="45" t="s">
        <v>2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5" ht="17.100000000000001" customHeight="1" x14ac:dyDescent="0.2">
      <c r="A6" s="44" t="s">
        <v>3</v>
      </c>
      <c r="B6" s="41"/>
      <c r="C6" s="41"/>
      <c r="D6" s="45" t="s">
        <v>4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25" ht="17.100000000000001" customHeight="1" x14ac:dyDescent="0.2">
      <c r="A7" s="44" t="s">
        <v>5</v>
      </c>
      <c r="B7" s="41"/>
      <c r="C7" s="41"/>
      <c r="D7" s="45" t="s">
        <v>6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 spans="1:25" ht="17.100000000000001" customHeight="1" x14ac:dyDescent="0.2">
      <c r="A8" s="44" t="s">
        <v>7</v>
      </c>
      <c r="B8" s="41"/>
      <c r="C8" s="41"/>
      <c r="D8" s="45" t="s">
        <v>1266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</row>
    <row r="9" spans="1:25" ht="409.6" hidden="1" customHeight="1" x14ac:dyDescent="0.2"/>
    <row r="10" spans="1:25" ht="17.100000000000001" customHeight="1" x14ac:dyDescent="0.2">
      <c r="A10" s="46" t="s">
        <v>9</v>
      </c>
      <c r="B10" s="41"/>
      <c r="C10" s="41"/>
      <c r="D10" s="45" t="s">
        <v>10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 spans="1:25" ht="5.0999999999999996" customHeight="1" x14ac:dyDescent="0.2"/>
    <row r="12" spans="1:25" ht="4.1500000000000004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32" t="s">
        <v>11</v>
      </c>
      <c r="B13" s="33"/>
      <c r="C13" s="34" t="s">
        <v>12</v>
      </c>
      <c r="D13" s="35"/>
      <c r="E13" s="35"/>
      <c r="F13" s="33"/>
      <c r="G13" s="4" t="s">
        <v>13</v>
      </c>
      <c r="I13" s="4" t="s">
        <v>14</v>
      </c>
      <c r="K13" s="34" t="s">
        <v>15</v>
      </c>
      <c r="L13" s="33"/>
      <c r="N13" s="34" t="s">
        <v>16</v>
      </c>
      <c r="O13" s="33"/>
      <c r="Q13" s="4" t="s">
        <v>17</v>
      </c>
      <c r="S13" s="4" t="s">
        <v>18</v>
      </c>
      <c r="U13" s="34" t="s">
        <v>19</v>
      </c>
      <c r="V13" s="33"/>
      <c r="X13" s="34" t="s">
        <v>20</v>
      </c>
      <c r="Y13" s="33"/>
    </row>
    <row r="14" spans="1:25" x14ac:dyDescent="0.2">
      <c r="A14" s="26" t="s">
        <v>21</v>
      </c>
      <c r="B14" s="27"/>
      <c r="C14" s="28" t="s">
        <v>22</v>
      </c>
      <c r="D14" s="29"/>
      <c r="E14" s="29"/>
      <c r="F14" s="27"/>
      <c r="G14" s="5">
        <v>140825792</v>
      </c>
      <c r="I14" s="5">
        <v>187697184</v>
      </c>
      <c r="K14" s="47">
        <v>0</v>
      </c>
      <c r="L14" s="27"/>
      <c r="N14" s="47">
        <v>46871392</v>
      </c>
      <c r="O14" s="27"/>
      <c r="Q14" s="5">
        <v>0</v>
      </c>
      <c r="S14" s="5">
        <v>46871392</v>
      </c>
      <c r="U14" s="47">
        <v>0</v>
      </c>
      <c r="V14" s="27"/>
      <c r="X14" s="47">
        <v>0</v>
      </c>
      <c r="Y14" s="27"/>
    </row>
    <row r="15" spans="1:25" x14ac:dyDescent="0.2">
      <c r="A15" s="26" t="s">
        <v>23</v>
      </c>
      <c r="B15" s="27"/>
      <c r="C15" s="28" t="s">
        <v>24</v>
      </c>
      <c r="D15" s="29"/>
      <c r="E15" s="29"/>
      <c r="F15" s="27"/>
      <c r="G15" s="5">
        <v>0</v>
      </c>
      <c r="I15" s="5">
        <v>56603</v>
      </c>
      <c r="K15" s="47">
        <v>0</v>
      </c>
      <c r="L15" s="27"/>
      <c r="N15" s="47">
        <v>56603</v>
      </c>
      <c r="O15" s="27"/>
      <c r="Q15" s="5">
        <v>0</v>
      </c>
      <c r="S15" s="5">
        <v>56603</v>
      </c>
      <c r="U15" s="47">
        <v>0</v>
      </c>
      <c r="V15" s="27"/>
      <c r="X15" s="47">
        <v>0</v>
      </c>
      <c r="Y15" s="27"/>
    </row>
    <row r="16" spans="1:25" x14ac:dyDescent="0.2">
      <c r="A16" s="26" t="s">
        <v>25</v>
      </c>
      <c r="B16" s="27"/>
      <c r="C16" s="28" t="s">
        <v>26</v>
      </c>
      <c r="D16" s="29"/>
      <c r="E16" s="29"/>
      <c r="F16" s="27"/>
      <c r="G16" s="5">
        <v>48139123305</v>
      </c>
      <c r="I16" s="5">
        <v>48428875800</v>
      </c>
      <c r="K16" s="47">
        <v>0</v>
      </c>
      <c r="L16" s="27"/>
      <c r="N16" s="47">
        <v>289752495</v>
      </c>
      <c r="O16" s="27"/>
      <c r="Q16" s="5">
        <v>0</v>
      </c>
      <c r="S16" s="5">
        <v>289752495</v>
      </c>
      <c r="U16" s="47">
        <v>0</v>
      </c>
      <c r="V16" s="27"/>
      <c r="X16" s="47">
        <v>0</v>
      </c>
      <c r="Y16" s="27"/>
    </row>
    <row r="17" spans="1:25" x14ac:dyDescent="0.2">
      <c r="A17" s="26" t="s">
        <v>27</v>
      </c>
      <c r="B17" s="27"/>
      <c r="C17" s="28" t="s">
        <v>28</v>
      </c>
      <c r="D17" s="29"/>
      <c r="E17" s="29"/>
      <c r="F17" s="27"/>
      <c r="G17" s="5">
        <v>1423240223</v>
      </c>
      <c r="I17" s="5">
        <v>1423030038</v>
      </c>
      <c r="K17" s="47">
        <v>210185</v>
      </c>
      <c r="L17" s="27"/>
      <c r="N17" s="47">
        <v>0</v>
      </c>
      <c r="O17" s="27"/>
      <c r="Q17" s="5">
        <v>210185</v>
      </c>
      <c r="S17" s="5">
        <v>0</v>
      </c>
      <c r="U17" s="47">
        <v>0</v>
      </c>
      <c r="V17" s="27"/>
      <c r="X17" s="47">
        <v>0</v>
      </c>
      <c r="Y17" s="27"/>
    </row>
    <row r="18" spans="1:25" x14ac:dyDescent="0.2">
      <c r="A18" s="26" t="s">
        <v>29</v>
      </c>
      <c r="B18" s="27"/>
      <c r="C18" s="28" t="s">
        <v>30</v>
      </c>
      <c r="D18" s="29"/>
      <c r="E18" s="29"/>
      <c r="F18" s="27"/>
      <c r="G18" s="5">
        <v>15855097226</v>
      </c>
      <c r="I18" s="5">
        <v>15687612366</v>
      </c>
      <c r="K18" s="47">
        <v>167484860</v>
      </c>
      <c r="L18" s="27"/>
      <c r="N18" s="47">
        <v>0</v>
      </c>
      <c r="O18" s="27"/>
      <c r="Q18" s="5">
        <v>167484860</v>
      </c>
      <c r="S18" s="5">
        <v>0</v>
      </c>
      <c r="U18" s="47">
        <v>0</v>
      </c>
      <c r="V18" s="27"/>
      <c r="X18" s="47">
        <v>0</v>
      </c>
      <c r="Y18" s="27"/>
    </row>
    <row r="19" spans="1:25" x14ac:dyDescent="0.2">
      <c r="A19" s="26" t="s">
        <v>31</v>
      </c>
      <c r="B19" s="27"/>
      <c r="C19" s="28" t="s">
        <v>32</v>
      </c>
      <c r="D19" s="29"/>
      <c r="E19" s="29"/>
      <c r="F19" s="27"/>
      <c r="G19" s="5">
        <v>16385051890</v>
      </c>
      <c r="I19" s="5">
        <v>16506725538</v>
      </c>
      <c r="K19" s="47">
        <v>0</v>
      </c>
      <c r="L19" s="27"/>
      <c r="N19" s="47">
        <v>121673648</v>
      </c>
      <c r="O19" s="27"/>
      <c r="Q19" s="5">
        <v>0</v>
      </c>
      <c r="S19" s="5">
        <v>121673648</v>
      </c>
      <c r="U19" s="47">
        <v>0</v>
      </c>
      <c r="V19" s="27"/>
      <c r="X19" s="47">
        <v>0</v>
      </c>
      <c r="Y19" s="27"/>
    </row>
    <row r="20" spans="1:25" x14ac:dyDescent="0.2">
      <c r="A20" s="26" t="s">
        <v>33</v>
      </c>
      <c r="B20" s="27"/>
      <c r="C20" s="28" t="s">
        <v>34</v>
      </c>
      <c r="D20" s="29"/>
      <c r="E20" s="29"/>
      <c r="F20" s="27"/>
      <c r="G20" s="5">
        <v>6555892063</v>
      </c>
      <c r="I20" s="5">
        <v>6986485612</v>
      </c>
      <c r="K20" s="47">
        <v>0</v>
      </c>
      <c r="L20" s="27"/>
      <c r="N20" s="47">
        <v>430593549</v>
      </c>
      <c r="O20" s="27"/>
      <c r="Q20" s="5">
        <v>0</v>
      </c>
      <c r="S20" s="5">
        <v>430593549</v>
      </c>
      <c r="U20" s="47">
        <v>0</v>
      </c>
      <c r="V20" s="27"/>
      <c r="X20" s="47">
        <v>0</v>
      </c>
      <c r="Y20" s="27"/>
    </row>
    <row r="21" spans="1:25" x14ac:dyDescent="0.2">
      <c r="A21" s="26" t="s">
        <v>35</v>
      </c>
      <c r="B21" s="27"/>
      <c r="C21" s="28" t="s">
        <v>36</v>
      </c>
      <c r="D21" s="29"/>
      <c r="E21" s="29"/>
      <c r="F21" s="27"/>
      <c r="G21" s="5">
        <v>3105536430</v>
      </c>
      <c r="I21" s="5">
        <v>2811914747</v>
      </c>
      <c r="K21" s="47">
        <v>293621683</v>
      </c>
      <c r="L21" s="27"/>
      <c r="N21" s="47">
        <v>0</v>
      </c>
      <c r="O21" s="27"/>
      <c r="Q21" s="5">
        <v>293621683</v>
      </c>
      <c r="S21" s="5">
        <v>0</v>
      </c>
      <c r="U21" s="47">
        <v>0</v>
      </c>
      <c r="V21" s="27"/>
      <c r="X21" s="47">
        <v>0</v>
      </c>
      <c r="Y21" s="27"/>
    </row>
    <row r="22" spans="1:25" x14ac:dyDescent="0.2">
      <c r="A22" s="26" t="s">
        <v>37</v>
      </c>
      <c r="B22" s="27"/>
      <c r="C22" s="28" t="s">
        <v>38</v>
      </c>
      <c r="D22" s="29"/>
      <c r="E22" s="29"/>
      <c r="F22" s="27"/>
      <c r="G22" s="5">
        <v>56464376</v>
      </c>
      <c r="I22" s="5">
        <v>15292073</v>
      </c>
      <c r="K22" s="47">
        <v>41172303</v>
      </c>
      <c r="L22" s="27"/>
      <c r="N22" s="47">
        <v>0</v>
      </c>
      <c r="O22" s="27"/>
      <c r="Q22" s="5">
        <v>41172303</v>
      </c>
      <c r="S22" s="5">
        <v>0</v>
      </c>
      <c r="U22" s="47">
        <v>0</v>
      </c>
      <c r="V22" s="27"/>
      <c r="X22" s="47">
        <v>0</v>
      </c>
      <c r="Y22" s="27"/>
    </row>
    <row r="23" spans="1:25" x14ac:dyDescent="0.2">
      <c r="A23" s="26" t="s">
        <v>1265</v>
      </c>
      <c r="B23" s="27"/>
      <c r="C23" s="28" t="s">
        <v>1264</v>
      </c>
      <c r="D23" s="29"/>
      <c r="E23" s="29"/>
      <c r="F23" s="27"/>
      <c r="G23" s="5">
        <v>13285355</v>
      </c>
      <c r="I23" s="5">
        <v>13285355</v>
      </c>
      <c r="K23" s="47">
        <v>0</v>
      </c>
      <c r="L23" s="27"/>
      <c r="N23" s="47">
        <v>0</v>
      </c>
      <c r="O23" s="27"/>
      <c r="Q23" s="5">
        <v>0</v>
      </c>
      <c r="S23" s="5">
        <v>0</v>
      </c>
      <c r="U23" s="47">
        <v>0</v>
      </c>
      <c r="V23" s="27"/>
      <c r="X23" s="47">
        <v>0</v>
      </c>
      <c r="Y23" s="27"/>
    </row>
    <row r="24" spans="1:25" x14ac:dyDescent="0.2">
      <c r="A24" s="26" t="s">
        <v>39</v>
      </c>
      <c r="B24" s="27"/>
      <c r="C24" s="28" t="s">
        <v>40</v>
      </c>
      <c r="D24" s="29"/>
      <c r="E24" s="29"/>
      <c r="F24" s="27"/>
      <c r="G24" s="5">
        <v>152393575</v>
      </c>
      <c r="I24" s="5">
        <v>101843925</v>
      </c>
      <c r="K24" s="47">
        <v>50549650</v>
      </c>
      <c r="L24" s="27"/>
      <c r="N24" s="47">
        <v>0</v>
      </c>
      <c r="O24" s="27"/>
      <c r="Q24" s="5">
        <v>50549650</v>
      </c>
      <c r="S24" s="5">
        <v>0</v>
      </c>
      <c r="U24" s="47">
        <v>0</v>
      </c>
      <c r="V24" s="27"/>
      <c r="X24" s="47">
        <v>0</v>
      </c>
      <c r="Y24" s="27"/>
    </row>
    <row r="25" spans="1:25" x14ac:dyDescent="0.2">
      <c r="A25" s="26" t="s">
        <v>1263</v>
      </c>
      <c r="B25" s="27"/>
      <c r="C25" s="28" t="s">
        <v>1262</v>
      </c>
      <c r="D25" s="29"/>
      <c r="E25" s="29"/>
      <c r="F25" s="27"/>
      <c r="G25" s="5">
        <v>14608327</v>
      </c>
      <c r="I25" s="5">
        <v>9541417</v>
      </c>
      <c r="K25" s="47">
        <v>5066910</v>
      </c>
      <c r="L25" s="27"/>
      <c r="N25" s="47">
        <v>0</v>
      </c>
      <c r="O25" s="27"/>
      <c r="Q25" s="5">
        <v>5066910</v>
      </c>
      <c r="S25" s="5">
        <v>0</v>
      </c>
      <c r="U25" s="47">
        <v>0</v>
      </c>
      <c r="V25" s="27"/>
      <c r="X25" s="47">
        <v>0</v>
      </c>
      <c r="Y25" s="27"/>
    </row>
    <row r="26" spans="1:25" x14ac:dyDescent="0.2">
      <c r="A26" s="26" t="s">
        <v>41</v>
      </c>
      <c r="B26" s="27"/>
      <c r="C26" s="28" t="s">
        <v>1261</v>
      </c>
      <c r="D26" s="29"/>
      <c r="E26" s="29"/>
      <c r="F26" s="27"/>
      <c r="G26" s="5">
        <v>141187368</v>
      </c>
      <c r="I26" s="5">
        <v>82438821</v>
      </c>
      <c r="K26" s="47">
        <v>58748547</v>
      </c>
      <c r="L26" s="27"/>
      <c r="N26" s="47">
        <v>0</v>
      </c>
      <c r="O26" s="27"/>
      <c r="Q26" s="5">
        <v>58748547</v>
      </c>
      <c r="S26" s="5">
        <v>0</v>
      </c>
      <c r="U26" s="47">
        <v>0</v>
      </c>
      <c r="V26" s="27"/>
      <c r="X26" s="47">
        <v>0</v>
      </c>
      <c r="Y26" s="27"/>
    </row>
    <row r="27" spans="1:25" x14ac:dyDescent="0.2">
      <c r="A27" s="26" t="s">
        <v>43</v>
      </c>
      <c r="B27" s="27"/>
      <c r="C27" s="28" t="s">
        <v>44</v>
      </c>
      <c r="D27" s="29"/>
      <c r="E27" s="29"/>
      <c r="F27" s="27"/>
      <c r="G27" s="5">
        <v>138917578</v>
      </c>
      <c r="I27" s="5">
        <v>135001105</v>
      </c>
      <c r="K27" s="47">
        <v>3916473</v>
      </c>
      <c r="L27" s="27"/>
      <c r="N27" s="47">
        <v>0</v>
      </c>
      <c r="O27" s="27"/>
      <c r="Q27" s="5">
        <v>3916473</v>
      </c>
      <c r="S27" s="5">
        <v>0</v>
      </c>
      <c r="U27" s="47">
        <v>0</v>
      </c>
      <c r="V27" s="27"/>
      <c r="X27" s="47">
        <v>0</v>
      </c>
      <c r="Y27" s="27"/>
    </row>
    <row r="28" spans="1:25" x14ac:dyDescent="0.2">
      <c r="A28" s="26" t="s">
        <v>1260</v>
      </c>
      <c r="B28" s="27"/>
      <c r="C28" s="28" t="s">
        <v>1259</v>
      </c>
      <c r="D28" s="29"/>
      <c r="E28" s="29"/>
      <c r="F28" s="27"/>
      <c r="G28" s="5">
        <v>145499868</v>
      </c>
      <c r="I28" s="5">
        <v>145286679</v>
      </c>
      <c r="K28" s="47">
        <v>213189</v>
      </c>
      <c r="L28" s="27"/>
      <c r="N28" s="47">
        <v>0</v>
      </c>
      <c r="O28" s="27"/>
      <c r="Q28" s="5">
        <v>213189</v>
      </c>
      <c r="S28" s="5">
        <v>0</v>
      </c>
      <c r="U28" s="47">
        <v>0</v>
      </c>
      <c r="V28" s="27"/>
      <c r="X28" s="47">
        <v>0</v>
      </c>
      <c r="Y28" s="27"/>
    </row>
    <row r="29" spans="1:25" x14ac:dyDescent="0.2">
      <c r="A29" s="26" t="s">
        <v>45</v>
      </c>
      <c r="B29" s="27"/>
      <c r="C29" s="28" t="s">
        <v>46</v>
      </c>
      <c r="D29" s="29"/>
      <c r="E29" s="29"/>
      <c r="F29" s="27"/>
      <c r="G29" s="5">
        <v>187413191</v>
      </c>
      <c r="I29" s="5">
        <v>134236285</v>
      </c>
      <c r="K29" s="47">
        <v>53176906</v>
      </c>
      <c r="L29" s="27"/>
      <c r="N29" s="47">
        <v>0</v>
      </c>
      <c r="O29" s="27"/>
      <c r="Q29" s="5">
        <v>53176906</v>
      </c>
      <c r="S29" s="5">
        <v>0</v>
      </c>
      <c r="U29" s="47">
        <v>0</v>
      </c>
      <c r="V29" s="27"/>
      <c r="X29" s="47">
        <v>0</v>
      </c>
      <c r="Y29" s="27"/>
    </row>
    <row r="30" spans="1:25" x14ac:dyDescent="0.2">
      <c r="A30" s="26" t="s">
        <v>47</v>
      </c>
      <c r="B30" s="27"/>
      <c r="C30" s="28" t="s">
        <v>48</v>
      </c>
      <c r="D30" s="29"/>
      <c r="E30" s="29"/>
      <c r="F30" s="27"/>
      <c r="G30" s="5">
        <v>520724308</v>
      </c>
      <c r="I30" s="5">
        <v>503426807</v>
      </c>
      <c r="K30" s="47">
        <v>17297501</v>
      </c>
      <c r="L30" s="27"/>
      <c r="N30" s="47">
        <v>0</v>
      </c>
      <c r="O30" s="27"/>
      <c r="Q30" s="5">
        <v>17297501</v>
      </c>
      <c r="S30" s="5">
        <v>0</v>
      </c>
      <c r="U30" s="47">
        <v>0</v>
      </c>
      <c r="V30" s="27"/>
      <c r="X30" s="47">
        <v>0</v>
      </c>
      <c r="Y30" s="27"/>
    </row>
    <row r="31" spans="1:25" x14ac:dyDescent="0.2">
      <c r="A31" s="26" t="s">
        <v>49</v>
      </c>
      <c r="B31" s="27"/>
      <c r="C31" s="28" t="s">
        <v>50</v>
      </c>
      <c r="D31" s="29"/>
      <c r="E31" s="29"/>
      <c r="F31" s="27"/>
      <c r="G31" s="5">
        <v>844941413</v>
      </c>
      <c r="I31" s="5">
        <v>855491280</v>
      </c>
      <c r="K31" s="47">
        <v>0</v>
      </c>
      <c r="L31" s="27"/>
      <c r="N31" s="47">
        <v>10549867</v>
      </c>
      <c r="O31" s="27"/>
      <c r="Q31" s="5">
        <v>0</v>
      </c>
      <c r="S31" s="5">
        <v>10549867</v>
      </c>
      <c r="U31" s="47">
        <v>0</v>
      </c>
      <c r="V31" s="27"/>
      <c r="X31" s="47">
        <v>0</v>
      </c>
      <c r="Y31" s="27"/>
    </row>
    <row r="32" spans="1:25" x14ac:dyDescent="0.2">
      <c r="A32" s="26" t="s">
        <v>51</v>
      </c>
      <c r="B32" s="27"/>
      <c r="C32" s="28" t="s">
        <v>52</v>
      </c>
      <c r="D32" s="29"/>
      <c r="E32" s="29"/>
      <c r="F32" s="27"/>
      <c r="G32" s="5">
        <v>565089123</v>
      </c>
      <c r="I32" s="5">
        <v>249932447</v>
      </c>
      <c r="K32" s="47">
        <v>315156676</v>
      </c>
      <c r="L32" s="27"/>
      <c r="N32" s="47">
        <v>0</v>
      </c>
      <c r="O32" s="27"/>
      <c r="Q32" s="5">
        <v>315156676</v>
      </c>
      <c r="S32" s="5">
        <v>0</v>
      </c>
      <c r="U32" s="47">
        <v>0</v>
      </c>
      <c r="V32" s="27"/>
      <c r="X32" s="47">
        <v>0</v>
      </c>
      <c r="Y32" s="27"/>
    </row>
    <row r="33" spans="1:25" x14ac:dyDescent="0.2">
      <c r="A33" s="26" t="s">
        <v>53</v>
      </c>
      <c r="B33" s="27"/>
      <c r="C33" s="28" t="s">
        <v>54</v>
      </c>
      <c r="D33" s="29"/>
      <c r="E33" s="29"/>
      <c r="F33" s="27"/>
      <c r="G33" s="5">
        <v>106476532</v>
      </c>
      <c r="I33" s="5">
        <v>72602751</v>
      </c>
      <c r="K33" s="47">
        <v>33873781</v>
      </c>
      <c r="L33" s="27"/>
      <c r="N33" s="47">
        <v>0</v>
      </c>
      <c r="O33" s="27"/>
      <c r="Q33" s="5">
        <v>33873781</v>
      </c>
      <c r="S33" s="5">
        <v>0</v>
      </c>
      <c r="U33" s="47">
        <v>0</v>
      </c>
      <c r="V33" s="27"/>
      <c r="X33" s="47">
        <v>0</v>
      </c>
      <c r="Y33" s="27"/>
    </row>
    <row r="34" spans="1:25" x14ac:dyDescent="0.2">
      <c r="A34" s="26" t="s">
        <v>55</v>
      </c>
      <c r="B34" s="27"/>
      <c r="C34" s="28" t="s">
        <v>56</v>
      </c>
      <c r="D34" s="29"/>
      <c r="E34" s="29"/>
      <c r="F34" s="27"/>
      <c r="G34" s="5">
        <v>2389087639</v>
      </c>
      <c r="I34" s="5">
        <v>2371679761</v>
      </c>
      <c r="K34" s="47">
        <v>17407878</v>
      </c>
      <c r="L34" s="27"/>
      <c r="N34" s="47">
        <v>0</v>
      </c>
      <c r="O34" s="27"/>
      <c r="Q34" s="5">
        <v>17407878</v>
      </c>
      <c r="S34" s="5">
        <v>0</v>
      </c>
      <c r="U34" s="47">
        <v>0</v>
      </c>
      <c r="V34" s="27"/>
      <c r="X34" s="47">
        <v>0</v>
      </c>
      <c r="Y34" s="27"/>
    </row>
    <row r="35" spans="1:25" x14ac:dyDescent="0.2">
      <c r="A35" s="26" t="s">
        <v>57</v>
      </c>
      <c r="B35" s="27"/>
      <c r="C35" s="28" t="s">
        <v>58</v>
      </c>
      <c r="D35" s="29"/>
      <c r="E35" s="29"/>
      <c r="F35" s="27"/>
      <c r="G35" s="5">
        <v>19048333</v>
      </c>
      <c r="I35" s="5">
        <v>17474692</v>
      </c>
      <c r="K35" s="47">
        <v>1573641</v>
      </c>
      <c r="L35" s="27"/>
      <c r="N35" s="47">
        <v>0</v>
      </c>
      <c r="O35" s="27"/>
      <c r="Q35" s="5">
        <v>1573641</v>
      </c>
      <c r="S35" s="5">
        <v>0</v>
      </c>
      <c r="U35" s="47">
        <v>0</v>
      </c>
      <c r="V35" s="27"/>
      <c r="X35" s="47">
        <v>0</v>
      </c>
      <c r="Y35" s="27"/>
    </row>
    <row r="36" spans="1:25" x14ac:dyDescent="0.2">
      <c r="A36" s="26" t="s">
        <v>1258</v>
      </c>
      <c r="B36" s="27"/>
      <c r="C36" s="28" t="s">
        <v>1257</v>
      </c>
      <c r="D36" s="29"/>
      <c r="E36" s="29"/>
      <c r="F36" s="27"/>
      <c r="G36" s="5">
        <v>1215419</v>
      </c>
      <c r="I36" s="5">
        <v>0</v>
      </c>
      <c r="K36" s="47">
        <v>1215419</v>
      </c>
      <c r="L36" s="27"/>
      <c r="N36" s="47">
        <v>0</v>
      </c>
      <c r="O36" s="27"/>
      <c r="Q36" s="5">
        <v>1215419</v>
      </c>
      <c r="S36" s="5">
        <v>0</v>
      </c>
      <c r="U36" s="47">
        <v>0</v>
      </c>
      <c r="V36" s="27"/>
      <c r="X36" s="47">
        <v>0</v>
      </c>
      <c r="Y36" s="27"/>
    </row>
    <row r="37" spans="1:25" x14ac:dyDescent="0.2">
      <c r="A37" s="26" t="s">
        <v>59</v>
      </c>
      <c r="B37" s="27"/>
      <c r="C37" s="28" t="s">
        <v>60</v>
      </c>
      <c r="D37" s="29"/>
      <c r="E37" s="29"/>
      <c r="F37" s="27"/>
      <c r="G37" s="5">
        <v>655948194</v>
      </c>
      <c r="I37" s="5">
        <v>373560029</v>
      </c>
      <c r="K37" s="47">
        <v>282388165</v>
      </c>
      <c r="L37" s="27"/>
      <c r="N37" s="47">
        <v>0</v>
      </c>
      <c r="O37" s="27"/>
      <c r="Q37" s="5">
        <v>282388165</v>
      </c>
      <c r="S37" s="5">
        <v>0</v>
      </c>
      <c r="U37" s="47">
        <v>0</v>
      </c>
      <c r="V37" s="27"/>
      <c r="X37" s="47">
        <v>0</v>
      </c>
      <c r="Y37" s="27"/>
    </row>
    <row r="38" spans="1:25" x14ac:dyDescent="0.2">
      <c r="A38" s="26" t="s">
        <v>61</v>
      </c>
      <c r="B38" s="27"/>
      <c r="C38" s="28" t="s">
        <v>62</v>
      </c>
      <c r="D38" s="29"/>
      <c r="E38" s="29"/>
      <c r="F38" s="27"/>
      <c r="G38" s="5">
        <v>5559841291</v>
      </c>
      <c r="I38" s="5">
        <v>4866464798</v>
      </c>
      <c r="K38" s="47">
        <v>693376493</v>
      </c>
      <c r="L38" s="27"/>
      <c r="N38" s="47">
        <v>0</v>
      </c>
      <c r="O38" s="27"/>
      <c r="Q38" s="5">
        <v>693376493</v>
      </c>
      <c r="S38" s="5">
        <v>0</v>
      </c>
      <c r="U38" s="47">
        <v>0</v>
      </c>
      <c r="V38" s="27"/>
      <c r="X38" s="47">
        <v>0</v>
      </c>
      <c r="Y38" s="27"/>
    </row>
    <row r="39" spans="1:25" x14ac:dyDescent="0.2">
      <c r="A39" s="26" t="s">
        <v>1256</v>
      </c>
      <c r="B39" s="27"/>
      <c r="C39" s="28" t="s">
        <v>1255</v>
      </c>
      <c r="D39" s="29"/>
      <c r="E39" s="29"/>
      <c r="F39" s="27"/>
      <c r="G39" s="5">
        <v>56274395</v>
      </c>
      <c r="I39" s="5">
        <v>55597670</v>
      </c>
      <c r="K39" s="47">
        <v>676725</v>
      </c>
      <c r="L39" s="27"/>
      <c r="N39" s="47">
        <v>0</v>
      </c>
      <c r="O39" s="27"/>
      <c r="Q39" s="5">
        <v>676725</v>
      </c>
      <c r="S39" s="5">
        <v>0</v>
      </c>
      <c r="U39" s="47">
        <v>0</v>
      </c>
      <c r="V39" s="27"/>
      <c r="X39" s="47">
        <v>0</v>
      </c>
      <c r="Y39" s="27"/>
    </row>
    <row r="40" spans="1:25" x14ac:dyDescent="0.2">
      <c r="A40" s="26" t="s">
        <v>63</v>
      </c>
      <c r="B40" s="27"/>
      <c r="C40" s="28" t="s">
        <v>64</v>
      </c>
      <c r="D40" s="29"/>
      <c r="E40" s="29"/>
      <c r="F40" s="27"/>
      <c r="G40" s="5">
        <v>1948807618</v>
      </c>
      <c r="I40" s="5">
        <v>1509158168</v>
      </c>
      <c r="K40" s="47">
        <v>439649450</v>
      </c>
      <c r="L40" s="27"/>
      <c r="N40" s="47">
        <v>0</v>
      </c>
      <c r="O40" s="27"/>
      <c r="Q40" s="5">
        <v>439649450</v>
      </c>
      <c r="S40" s="5">
        <v>0</v>
      </c>
      <c r="U40" s="47">
        <v>0</v>
      </c>
      <c r="V40" s="27"/>
      <c r="X40" s="47">
        <v>0</v>
      </c>
      <c r="Y40" s="27"/>
    </row>
    <row r="41" spans="1:25" x14ac:dyDescent="0.2">
      <c r="A41" s="26" t="s">
        <v>65</v>
      </c>
      <c r="B41" s="27"/>
      <c r="C41" s="28" t="s">
        <v>66</v>
      </c>
      <c r="D41" s="29"/>
      <c r="E41" s="29"/>
      <c r="F41" s="27"/>
      <c r="G41" s="5">
        <v>333385752</v>
      </c>
      <c r="I41" s="5">
        <v>247950491</v>
      </c>
      <c r="K41" s="47">
        <v>85435261</v>
      </c>
      <c r="L41" s="27"/>
      <c r="N41" s="47">
        <v>0</v>
      </c>
      <c r="O41" s="27"/>
      <c r="Q41" s="5">
        <v>85435261</v>
      </c>
      <c r="S41" s="5">
        <v>0</v>
      </c>
      <c r="U41" s="47">
        <v>0</v>
      </c>
      <c r="V41" s="27"/>
      <c r="X41" s="47">
        <v>0</v>
      </c>
      <c r="Y41" s="27"/>
    </row>
    <row r="42" spans="1:25" x14ac:dyDescent="0.2">
      <c r="A42" s="26" t="s">
        <v>67</v>
      </c>
      <c r="B42" s="27"/>
      <c r="C42" s="28" t="s">
        <v>68</v>
      </c>
      <c r="D42" s="29"/>
      <c r="E42" s="29"/>
      <c r="F42" s="27"/>
      <c r="G42" s="5">
        <v>1991994442</v>
      </c>
      <c r="I42" s="5">
        <v>1984326059</v>
      </c>
      <c r="K42" s="47">
        <v>7668383</v>
      </c>
      <c r="L42" s="27"/>
      <c r="N42" s="47">
        <v>0</v>
      </c>
      <c r="O42" s="27"/>
      <c r="Q42" s="5">
        <v>7668383</v>
      </c>
      <c r="S42" s="5">
        <v>0</v>
      </c>
      <c r="U42" s="47">
        <v>0</v>
      </c>
      <c r="V42" s="27"/>
      <c r="X42" s="47">
        <v>0</v>
      </c>
      <c r="Y42" s="27"/>
    </row>
    <row r="43" spans="1:25" x14ac:dyDescent="0.2">
      <c r="A43" s="26" t="s">
        <v>69</v>
      </c>
      <c r="B43" s="27"/>
      <c r="C43" s="28" t="s">
        <v>70</v>
      </c>
      <c r="D43" s="29"/>
      <c r="E43" s="29"/>
      <c r="F43" s="27"/>
      <c r="G43" s="5">
        <v>216490546</v>
      </c>
      <c r="I43" s="5">
        <v>199242777</v>
      </c>
      <c r="K43" s="47">
        <v>17247769</v>
      </c>
      <c r="L43" s="27"/>
      <c r="N43" s="47">
        <v>0</v>
      </c>
      <c r="O43" s="27"/>
      <c r="Q43" s="5">
        <v>17247769</v>
      </c>
      <c r="S43" s="5">
        <v>0</v>
      </c>
      <c r="U43" s="47">
        <v>0</v>
      </c>
      <c r="V43" s="27"/>
      <c r="X43" s="47">
        <v>0</v>
      </c>
      <c r="Y43" s="27"/>
    </row>
    <row r="44" spans="1:25" x14ac:dyDescent="0.2">
      <c r="A44" s="26" t="s">
        <v>71</v>
      </c>
      <c r="B44" s="27"/>
      <c r="C44" s="28" t="s">
        <v>72</v>
      </c>
      <c r="D44" s="29"/>
      <c r="E44" s="29"/>
      <c r="F44" s="27"/>
      <c r="G44" s="5">
        <v>122629808</v>
      </c>
      <c r="I44" s="5">
        <v>81358491</v>
      </c>
      <c r="K44" s="47">
        <v>41271317</v>
      </c>
      <c r="L44" s="27"/>
      <c r="N44" s="47">
        <v>0</v>
      </c>
      <c r="O44" s="27"/>
      <c r="Q44" s="5">
        <v>41271317</v>
      </c>
      <c r="S44" s="5">
        <v>0</v>
      </c>
      <c r="U44" s="47">
        <v>0</v>
      </c>
      <c r="V44" s="27"/>
      <c r="X44" s="47">
        <v>0</v>
      </c>
      <c r="Y44" s="27"/>
    </row>
    <row r="45" spans="1:25" x14ac:dyDescent="0.2">
      <c r="A45" s="26" t="s">
        <v>73</v>
      </c>
      <c r="B45" s="27"/>
      <c r="C45" s="28" t="s">
        <v>1254</v>
      </c>
      <c r="D45" s="29"/>
      <c r="E45" s="29"/>
      <c r="F45" s="27"/>
      <c r="G45" s="5">
        <v>67586242</v>
      </c>
      <c r="I45" s="5">
        <v>67586242</v>
      </c>
      <c r="K45" s="47">
        <v>0</v>
      </c>
      <c r="L45" s="27"/>
      <c r="N45" s="47">
        <v>0</v>
      </c>
      <c r="O45" s="27"/>
      <c r="Q45" s="5">
        <v>0</v>
      </c>
      <c r="S45" s="5">
        <v>0</v>
      </c>
      <c r="U45" s="47">
        <v>0</v>
      </c>
      <c r="V45" s="27"/>
      <c r="X45" s="47">
        <v>0</v>
      </c>
      <c r="Y45" s="27"/>
    </row>
    <row r="46" spans="1:25" x14ac:dyDescent="0.2">
      <c r="A46" s="26" t="s">
        <v>1253</v>
      </c>
      <c r="B46" s="27"/>
      <c r="C46" s="28" t="s">
        <v>1252</v>
      </c>
      <c r="D46" s="29"/>
      <c r="E46" s="29"/>
      <c r="F46" s="27"/>
      <c r="G46" s="5">
        <v>65716089</v>
      </c>
      <c r="I46" s="5">
        <v>47694359</v>
      </c>
      <c r="K46" s="47">
        <v>18021730</v>
      </c>
      <c r="L46" s="27"/>
      <c r="N46" s="47">
        <v>0</v>
      </c>
      <c r="O46" s="27"/>
      <c r="Q46" s="5">
        <v>18021730</v>
      </c>
      <c r="S46" s="5">
        <v>0</v>
      </c>
      <c r="U46" s="47">
        <v>0</v>
      </c>
      <c r="V46" s="27"/>
      <c r="X46" s="47">
        <v>0</v>
      </c>
      <c r="Y46" s="27"/>
    </row>
    <row r="47" spans="1:25" x14ac:dyDescent="0.2">
      <c r="A47" s="26" t="s">
        <v>1251</v>
      </c>
      <c r="B47" s="27"/>
      <c r="C47" s="28" t="s">
        <v>1250</v>
      </c>
      <c r="D47" s="29"/>
      <c r="E47" s="29"/>
      <c r="F47" s="27"/>
      <c r="G47" s="5">
        <v>51271956</v>
      </c>
      <c r="I47" s="5">
        <v>0</v>
      </c>
      <c r="K47" s="47">
        <v>51271956</v>
      </c>
      <c r="L47" s="27"/>
      <c r="N47" s="47">
        <v>0</v>
      </c>
      <c r="O47" s="27"/>
      <c r="Q47" s="5">
        <v>51271956</v>
      </c>
      <c r="S47" s="5">
        <v>0</v>
      </c>
      <c r="U47" s="47">
        <v>0</v>
      </c>
      <c r="V47" s="27"/>
      <c r="X47" s="47">
        <v>0</v>
      </c>
      <c r="Y47" s="27"/>
    </row>
    <row r="48" spans="1:25" x14ac:dyDescent="0.2">
      <c r="A48" s="26" t="s">
        <v>1249</v>
      </c>
      <c r="B48" s="27"/>
      <c r="C48" s="28" t="s">
        <v>1248</v>
      </c>
      <c r="D48" s="29"/>
      <c r="E48" s="29"/>
      <c r="F48" s="27"/>
      <c r="G48" s="5">
        <v>644867</v>
      </c>
      <c r="I48" s="5">
        <v>0</v>
      </c>
      <c r="K48" s="47">
        <v>644867</v>
      </c>
      <c r="L48" s="27"/>
      <c r="N48" s="47">
        <v>0</v>
      </c>
      <c r="O48" s="27"/>
      <c r="Q48" s="5">
        <v>644867</v>
      </c>
      <c r="S48" s="5">
        <v>0</v>
      </c>
      <c r="U48" s="47">
        <v>0</v>
      </c>
      <c r="V48" s="27"/>
      <c r="X48" s="47">
        <v>0</v>
      </c>
      <c r="Y48" s="27"/>
    </row>
    <row r="49" spans="1:25" x14ac:dyDescent="0.2">
      <c r="A49" s="26" t="s">
        <v>1247</v>
      </c>
      <c r="B49" s="27"/>
      <c r="C49" s="28" t="s">
        <v>1246</v>
      </c>
      <c r="D49" s="29"/>
      <c r="E49" s="29"/>
      <c r="F49" s="27"/>
      <c r="G49" s="5">
        <v>6417873</v>
      </c>
      <c r="I49" s="5">
        <v>0</v>
      </c>
      <c r="K49" s="47">
        <v>6417873</v>
      </c>
      <c r="L49" s="27"/>
      <c r="N49" s="47">
        <v>0</v>
      </c>
      <c r="O49" s="27"/>
      <c r="Q49" s="5">
        <v>6417873</v>
      </c>
      <c r="S49" s="5">
        <v>0</v>
      </c>
      <c r="U49" s="47">
        <v>0</v>
      </c>
      <c r="V49" s="27"/>
      <c r="X49" s="47">
        <v>0</v>
      </c>
      <c r="Y49" s="27"/>
    </row>
    <row r="50" spans="1:25" x14ac:dyDescent="0.2">
      <c r="A50" s="26" t="s">
        <v>75</v>
      </c>
      <c r="B50" s="27"/>
      <c r="C50" s="28" t="s">
        <v>76</v>
      </c>
      <c r="D50" s="29"/>
      <c r="E50" s="29"/>
      <c r="F50" s="27"/>
      <c r="G50" s="5">
        <v>16802157</v>
      </c>
      <c r="I50" s="5">
        <v>12566988</v>
      </c>
      <c r="K50" s="47">
        <v>4235169</v>
      </c>
      <c r="L50" s="27"/>
      <c r="N50" s="47">
        <v>0</v>
      </c>
      <c r="O50" s="27"/>
      <c r="Q50" s="5">
        <v>4235169</v>
      </c>
      <c r="S50" s="5">
        <v>0</v>
      </c>
      <c r="U50" s="47">
        <v>0</v>
      </c>
      <c r="V50" s="27"/>
      <c r="X50" s="47">
        <v>0</v>
      </c>
      <c r="Y50" s="27"/>
    </row>
    <row r="51" spans="1:25" x14ac:dyDescent="0.2">
      <c r="A51" s="26" t="s">
        <v>1245</v>
      </c>
      <c r="B51" s="27"/>
      <c r="C51" s="28" t="s">
        <v>1244</v>
      </c>
      <c r="D51" s="29"/>
      <c r="E51" s="29"/>
      <c r="F51" s="27"/>
      <c r="G51" s="5">
        <v>6117447</v>
      </c>
      <c r="I51" s="5">
        <v>2486864</v>
      </c>
      <c r="K51" s="47">
        <v>3630583</v>
      </c>
      <c r="L51" s="27"/>
      <c r="N51" s="47">
        <v>0</v>
      </c>
      <c r="O51" s="27"/>
      <c r="Q51" s="5">
        <v>3630583</v>
      </c>
      <c r="S51" s="5">
        <v>0</v>
      </c>
      <c r="U51" s="47">
        <v>0</v>
      </c>
      <c r="V51" s="27"/>
      <c r="X51" s="47">
        <v>0</v>
      </c>
      <c r="Y51" s="27"/>
    </row>
    <row r="52" spans="1:25" x14ac:dyDescent="0.2">
      <c r="A52" s="26" t="s">
        <v>165</v>
      </c>
      <c r="B52" s="27"/>
      <c r="C52" s="28" t="s">
        <v>166</v>
      </c>
      <c r="D52" s="29"/>
      <c r="E52" s="29"/>
      <c r="F52" s="27"/>
      <c r="G52" s="5">
        <v>391004971</v>
      </c>
      <c r="I52" s="5">
        <v>216339796</v>
      </c>
      <c r="K52" s="47">
        <v>174665175</v>
      </c>
      <c r="L52" s="27"/>
      <c r="N52" s="47">
        <v>0</v>
      </c>
      <c r="O52" s="27"/>
      <c r="Q52" s="5">
        <v>174665175</v>
      </c>
      <c r="S52" s="5">
        <v>0</v>
      </c>
      <c r="U52" s="47">
        <v>0</v>
      </c>
      <c r="V52" s="27"/>
      <c r="X52" s="47">
        <v>0</v>
      </c>
      <c r="Y52" s="27"/>
    </row>
    <row r="53" spans="1:25" x14ac:dyDescent="0.2">
      <c r="A53" s="26" t="s">
        <v>1243</v>
      </c>
      <c r="B53" s="27"/>
      <c r="C53" s="28" t="s">
        <v>1242</v>
      </c>
      <c r="D53" s="29"/>
      <c r="E53" s="29"/>
      <c r="F53" s="27"/>
      <c r="G53" s="5">
        <v>53255770</v>
      </c>
      <c r="I53" s="5">
        <v>0</v>
      </c>
      <c r="K53" s="47">
        <v>53255770</v>
      </c>
      <c r="L53" s="27"/>
      <c r="N53" s="47">
        <v>0</v>
      </c>
      <c r="O53" s="27"/>
      <c r="Q53" s="5">
        <v>53255770</v>
      </c>
      <c r="S53" s="5">
        <v>0</v>
      </c>
      <c r="U53" s="47">
        <v>0</v>
      </c>
      <c r="V53" s="27"/>
      <c r="X53" s="47">
        <v>0</v>
      </c>
      <c r="Y53" s="27"/>
    </row>
    <row r="54" spans="1:25" x14ac:dyDescent="0.2">
      <c r="A54" s="26" t="s">
        <v>167</v>
      </c>
      <c r="B54" s="27"/>
      <c r="C54" s="28" t="s">
        <v>168</v>
      </c>
      <c r="D54" s="29"/>
      <c r="E54" s="29"/>
      <c r="F54" s="27"/>
      <c r="G54" s="5">
        <v>271930159</v>
      </c>
      <c r="I54" s="5">
        <v>82407238</v>
      </c>
      <c r="K54" s="47">
        <v>189522921</v>
      </c>
      <c r="L54" s="27"/>
      <c r="N54" s="47">
        <v>0</v>
      </c>
      <c r="O54" s="27"/>
      <c r="Q54" s="5">
        <v>189522921</v>
      </c>
      <c r="S54" s="5">
        <v>0</v>
      </c>
      <c r="U54" s="47">
        <v>0</v>
      </c>
      <c r="V54" s="27"/>
      <c r="X54" s="47">
        <v>0</v>
      </c>
      <c r="Y54" s="27"/>
    </row>
    <row r="55" spans="1:25" x14ac:dyDescent="0.2">
      <c r="A55" s="26" t="s">
        <v>1241</v>
      </c>
      <c r="B55" s="27"/>
      <c r="C55" s="28" t="s">
        <v>1240</v>
      </c>
      <c r="D55" s="29"/>
      <c r="E55" s="29"/>
      <c r="F55" s="27"/>
      <c r="G55" s="5">
        <v>0</v>
      </c>
      <c r="I55" s="5">
        <v>80000</v>
      </c>
      <c r="K55" s="47">
        <v>0</v>
      </c>
      <c r="L55" s="27"/>
      <c r="N55" s="47">
        <v>80000</v>
      </c>
      <c r="O55" s="27"/>
      <c r="Q55" s="5">
        <v>0</v>
      </c>
      <c r="S55" s="5">
        <v>80000</v>
      </c>
      <c r="U55" s="47">
        <v>0</v>
      </c>
      <c r="V55" s="27"/>
      <c r="X55" s="47">
        <v>0</v>
      </c>
      <c r="Y55" s="27"/>
    </row>
    <row r="56" spans="1:25" x14ac:dyDescent="0.2">
      <c r="A56" s="26" t="s">
        <v>1239</v>
      </c>
      <c r="B56" s="27"/>
      <c r="C56" s="28" t="s">
        <v>1238</v>
      </c>
      <c r="D56" s="29"/>
      <c r="E56" s="29"/>
      <c r="F56" s="27"/>
      <c r="G56" s="5">
        <v>120220</v>
      </c>
      <c r="I56" s="5">
        <v>179445</v>
      </c>
      <c r="K56" s="47">
        <v>0</v>
      </c>
      <c r="L56" s="27"/>
      <c r="N56" s="47">
        <v>59225</v>
      </c>
      <c r="O56" s="27"/>
      <c r="Q56" s="5">
        <v>0</v>
      </c>
      <c r="S56" s="5">
        <v>59225</v>
      </c>
      <c r="U56" s="47">
        <v>0</v>
      </c>
      <c r="V56" s="27"/>
      <c r="X56" s="47">
        <v>0</v>
      </c>
      <c r="Y56" s="27"/>
    </row>
    <row r="57" spans="1:25" x14ac:dyDescent="0.2">
      <c r="A57" s="26" t="s">
        <v>171</v>
      </c>
      <c r="B57" s="27"/>
      <c r="C57" s="28" t="s">
        <v>172</v>
      </c>
      <c r="D57" s="29"/>
      <c r="E57" s="29"/>
      <c r="F57" s="27"/>
      <c r="G57" s="5">
        <v>61051933</v>
      </c>
      <c r="I57" s="5">
        <v>44465879</v>
      </c>
      <c r="K57" s="47">
        <v>16586054</v>
      </c>
      <c r="L57" s="27"/>
      <c r="N57" s="47">
        <v>0</v>
      </c>
      <c r="O57" s="27"/>
      <c r="Q57" s="5">
        <v>16586054</v>
      </c>
      <c r="S57" s="5">
        <v>0</v>
      </c>
      <c r="U57" s="47">
        <v>0</v>
      </c>
      <c r="V57" s="27"/>
      <c r="X57" s="47">
        <v>0</v>
      </c>
      <c r="Y57" s="27"/>
    </row>
    <row r="58" spans="1:25" x14ac:dyDescent="0.2">
      <c r="A58" s="26" t="s">
        <v>173</v>
      </c>
      <c r="B58" s="27"/>
      <c r="C58" s="28" t="s">
        <v>174</v>
      </c>
      <c r="D58" s="29"/>
      <c r="E58" s="29"/>
      <c r="F58" s="27"/>
      <c r="G58" s="5">
        <v>0</v>
      </c>
      <c r="I58" s="5">
        <v>2440290</v>
      </c>
      <c r="K58" s="47">
        <v>0</v>
      </c>
      <c r="L58" s="27"/>
      <c r="N58" s="47">
        <v>2440290</v>
      </c>
      <c r="O58" s="27"/>
      <c r="Q58" s="5">
        <v>0</v>
      </c>
      <c r="S58" s="5">
        <v>2440290</v>
      </c>
      <c r="U58" s="47">
        <v>0</v>
      </c>
      <c r="V58" s="27"/>
      <c r="X58" s="47">
        <v>0</v>
      </c>
      <c r="Y58" s="27"/>
    </row>
    <row r="59" spans="1:25" x14ac:dyDescent="0.2">
      <c r="A59" s="26" t="s">
        <v>1237</v>
      </c>
      <c r="B59" s="27"/>
      <c r="C59" s="28" t="s">
        <v>1236</v>
      </c>
      <c r="D59" s="29"/>
      <c r="E59" s="29"/>
      <c r="F59" s="27"/>
      <c r="G59" s="5">
        <v>43964</v>
      </c>
      <c r="I59" s="5">
        <v>43964</v>
      </c>
      <c r="K59" s="47">
        <v>0</v>
      </c>
      <c r="L59" s="27"/>
      <c r="N59" s="47">
        <v>0</v>
      </c>
      <c r="O59" s="27"/>
      <c r="Q59" s="5">
        <v>0</v>
      </c>
      <c r="S59" s="5">
        <v>0</v>
      </c>
      <c r="U59" s="47">
        <v>0</v>
      </c>
      <c r="V59" s="27"/>
      <c r="X59" s="47">
        <v>0</v>
      </c>
      <c r="Y59" s="27"/>
    </row>
    <row r="60" spans="1:25" x14ac:dyDescent="0.2">
      <c r="A60" s="26" t="s">
        <v>1235</v>
      </c>
      <c r="B60" s="27"/>
      <c r="C60" s="28" t="s">
        <v>1234</v>
      </c>
      <c r="D60" s="29"/>
      <c r="E60" s="29"/>
      <c r="F60" s="27"/>
      <c r="G60" s="5">
        <v>65160</v>
      </c>
      <c r="I60" s="5">
        <v>65160</v>
      </c>
      <c r="K60" s="47">
        <v>0</v>
      </c>
      <c r="L60" s="27"/>
      <c r="N60" s="47">
        <v>0</v>
      </c>
      <c r="O60" s="27"/>
      <c r="Q60" s="5">
        <v>0</v>
      </c>
      <c r="S60" s="5">
        <v>0</v>
      </c>
      <c r="U60" s="47">
        <v>0</v>
      </c>
      <c r="V60" s="27"/>
      <c r="X60" s="47">
        <v>0</v>
      </c>
      <c r="Y60" s="27"/>
    </row>
    <row r="61" spans="1:25" x14ac:dyDescent="0.2">
      <c r="A61" s="26" t="s">
        <v>1233</v>
      </c>
      <c r="B61" s="27"/>
      <c r="C61" s="28" t="s">
        <v>1232</v>
      </c>
      <c r="D61" s="29"/>
      <c r="E61" s="29"/>
      <c r="F61" s="27"/>
      <c r="G61" s="5">
        <v>2449360</v>
      </c>
      <c r="I61" s="5">
        <v>2449360</v>
      </c>
      <c r="K61" s="47">
        <v>0</v>
      </c>
      <c r="L61" s="27"/>
      <c r="N61" s="47">
        <v>0</v>
      </c>
      <c r="O61" s="27"/>
      <c r="Q61" s="5">
        <v>0</v>
      </c>
      <c r="S61" s="5">
        <v>0</v>
      </c>
      <c r="U61" s="47">
        <v>0</v>
      </c>
      <c r="V61" s="27"/>
      <c r="X61" s="47">
        <v>0</v>
      </c>
      <c r="Y61" s="27"/>
    </row>
    <row r="62" spans="1:25" x14ac:dyDescent="0.2">
      <c r="A62" s="26" t="s">
        <v>1231</v>
      </c>
      <c r="B62" s="27"/>
      <c r="C62" s="28" t="s">
        <v>1230</v>
      </c>
      <c r="D62" s="29"/>
      <c r="E62" s="29"/>
      <c r="F62" s="27"/>
      <c r="G62" s="5">
        <v>24714685</v>
      </c>
      <c r="I62" s="5">
        <v>14866078</v>
      </c>
      <c r="K62" s="47">
        <v>9848607</v>
      </c>
      <c r="L62" s="27"/>
      <c r="N62" s="47">
        <v>0</v>
      </c>
      <c r="O62" s="27"/>
      <c r="Q62" s="5">
        <v>9848607</v>
      </c>
      <c r="S62" s="5">
        <v>0</v>
      </c>
      <c r="U62" s="47">
        <v>0</v>
      </c>
      <c r="V62" s="27"/>
      <c r="X62" s="47">
        <v>0</v>
      </c>
      <c r="Y62" s="27"/>
    </row>
    <row r="63" spans="1:25" x14ac:dyDescent="0.2">
      <c r="A63" s="26" t="s">
        <v>175</v>
      </c>
      <c r="B63" s="27"/>
      <c r="C63" s="28" t="s">
        <v>176</v>
      </c>
      <c r="D63" s="29"/>
      <c r="E63" s="29"/>
      <c r="F63" s="27"/>
      <c r="G63" s="5">
        <v>300000</v>
      </c>
      <c r="I63" s="5">
        <v>3164921</v>
      </c>
      <c r="K63" s="47">
        <v>0</v>
      </c>
      <c r="L63" s="27"/>
      <c r="N63" s="47">
        <v>2864921</v>
      </c>
      <c r="O63" s="27"/>
      <c r="Q63" s="5">
        <v>0</v>
      </c>
      <c r="S63" s="5">
        <v>2864921</v>
      </c>
      <c r="U63" s="47">
        <v>0</v>
      </c>
      <c r="V63" s="27"/>
      <c r="X63" s="47">
        <v>0</v>
      </c>
      <c r="Y63" s="27"/>
    </row>
    <row r="64" spans="1:25" x14ac:dyDescent="0.2">
      <c r="A64" s="26" t="s">
        <v>177</v>
      </c>
      <c r="B64" s="27"/>
      <c r="C64" s="28" t="s">
        <v>178</v>
      </c>
      <c r="D64" s="29"/>
      <c r="E64" s="29"/>
      <c r="F64" s="27"/>
      <c r="G64" s="5">
        <v>323739726</v>
      </c>
      <c r="I64" s="5">
        <v>28911990</v>
      </c>
      <c r="K64" s="47">
        <v>294827736</v>
      </c>
      <c r="L64" s="27"/>
      <c r="N64" s="47">
        <v>0</v>
      </c>
      <c r="O64" s="27"/>
      <c r="Q64" s="5">
        <v>294827736</v>
      </c>
      <c r="S64" s="5">
        <v>0</v>
      </c>
      <c r="U64" s="47">
        <v>0</v>
      </c>
      <c r="V64" s="27"/>
      <c r="X64" s="47">
        <v>0</v>
      </c>
      <c r="Y64" s="27"/>
    </row>
    <row r="65" spans="1:25" x14ac:dyDescent="0.2">
      <c r="A65" s="26" t="s">
        <v>179</v>
      </c>
      <c r="B65" s="27"/>
      <c r="C65" s="28" t="s">
        <v>180</v>
      </c>
      <c r="D65" s="29"/>
      <c r="E65" s="29"/>
      <c r="F65" s="27"/>
      <c r="G65" s="5">
        <v>211231221</v>
      </c>
      <c r="I65" s="5">
        <v>0</v>
      </c>
      <c r="K65" s="47">
        <v>211231221</v>
      </c>
      <c r="L65" s="27"/>
      <c r="N65" s="47">
        <v>0</v>
      </c>
      <c r="O65" s="27"/>
      <c r="Q65" s="5">
        <v>211231221</v>
      </c>
      <c r="S65" s="5">
        <v>0</v>
      </c>
      <c r="U65" s="47">
        <v>0</v>
      </c>
      <c r="V65" s="27"/>
      <c r="X65" s="47">
        <v>0</v>
      </c>
      <c r="Y65" s="27"/>
    </row>
    <row r="66" spans="1:25" x14ac:dyDescent="0.2">
      <c r="A66" s="26" t="s">
        <v>1229</v>
      </c>
      <c r="B66" s="27"/>
      <c r="C66" s="28" t="s">
        <v>1228</v>
      </c>
      <c r="D66" s="29"/>
      <c r="E66" s="29"/>
      <c r="F66" s="27"/>
      <c r="G66" s="5">
        <v>29829541</v>
      </c>
      <c r="I66" s="5">
        <v>28044092</v>
      </c>
      <c r="K66" s="47">
        <v>1785449</v>
      </c>
      <c r="L66" s="27"/>
      <c r="N66" s="47">
        <v>0</v>
      </c>
      <c r="O66" s="27"/>
      <c r="Q66" s="5">
        <v>1785449</v>
      </c>
      <c r="S66" s="5">
        <v>0</v>
      </c>
      <c r="U66" s="47">
        <v>0</v>
      </c>
      <c r="V66" s="27"/>
      <c r="X66" s="47">
        <v>0</v>
      </c>
      <c r="Y66" s="27"/>
    </row>
    <row r="67" spans="1:25" x14ac:dyDescent="0.2">
      <c r="A67" s="26" t="s">
        <v>1227</v>
      </c>
      <c r="B67" s="27"/>
      <c r="C67" s="28" t="s">
        <v>1226</v>
      </c>
      <c r="D67" s="29"/>
      <c r="E67" s="29"/>
      <c r="F67" s="27"/>
      <c r="G67" s="5">
        <v>2027993</v>
      </c>
      <c r="I67" s="5">
        <v>2027993</v>
      </c>
      <c r="K67" s="47">
        <v>0</v>
      </c>
      <c r="L67" s="27"/>
      <c r="N67" s="47">
        <v>0</v>
      </c>
      <c r="O67" s="27"/>
      <c r="Q67" s="5">
        <v>0</v>
      </c>
      <c r="S67" s="5">
        <v>0</v>
      </c>
      <c r="U67" s="47">
        <v>0</v>
      </c>
      <c r="V67" s="27"/>
      <c r="X67" s="47">
        <v>0</v>
      </c>
      <c r="Y67" s="27"/>
    </row>
    <row r="68" spans="1:25" x14ac:dyDescent="0.2">
      <c r="A68" s="26" t="s">
        <v>1225</v>
      </c>
      <c r="B68" s="27"/>
      <c r="C68" s="28" t="s">
        <v>1224</v>
      </c>
      <c r="D68" s="29"/>
      <c r="E68" s="29"/>
      <c r="F68" s="27"/>
      <c r="G68" s="5">
        <v>0</v>
      </c>
      <c r="I68" s="5">
        <v>1336380</v>
      </c>
      <c r="K68" s="47">
        <v>0</v>
      </c>
      <c r="L68" s="27"/>
      <c r="N68" s="47">
        <v>1336380</v>
      </c>
      <c r="O68" s="27"/>
      <c r="Q68" s="5">
        <v>0</v>
      </c>
      <c r="S68" s="5">
        <v>1336380</v>
      </c>
      <c r="U68" s="47">
        <v>0</v>
      </c>
      <c r="V68" s="27"/>
      <c r="X68" s="47">
        <v>0</v>
      </c>
      <c r="Y68" s="27"/>
    </row>
    <row r="69" spans="1:25" x14ac:dyDescent="0.2">
      <c r="A69" s="26" t="s">
        <v>181</v>
      </c>
      <c r="B69" s="27"/>
      <c r="C69" s="28" t="s">
        <v>182</v>
      </c>
      <c r="D69" s="29"/>
      <c r="E69" s="29"/>
      <c r="F69" s="27"/>
      <c r="G69" s="5">
        <v>10306964</v>
      </c>
      <c r="I69" s="5">
        <v>4153918</v>
      </c>
      <c r="K69" s="47">
        <v>6153046</v>
      </c>
      <c r="L69" s="27"/>
      <c r="N69" s="47">
        <v>0</v>
      </c>
      <c r="O69" s="27"/>
      <c r="Q69" s="5">
        <v>6153046</v>
      </c>
      <c r="S69" s="5">
        <v>0</v>
      </c>
      <c r="U69" s="47">
        <v>0</v>
      </c>
      <c r="V69" s="27"/>
      <c r="X69" s="47">
        <v>0</v>
      </c>
      <c r="Y69" s="27"/>
    </row>
    <row r="70" spans="1:25" x14ac:dyDescent="0.2">
      <c r="A70" s="26" t="s">
        <v>1223</v>
      </c>
      <c r="B70" s="27"/>
      <c r="C70" s="28" t="s">
        <v>1222</v>
      </c>
      <c r="D70" s="29"/>
      <c r="E70" s="29"/>
      <c r="F70" s="27"/>
      <c r="G70" s="5">
        <v>15660614</v>
      </c>
      <c r="I70" s="5">
        <v>15436201</v>
      </c>
      <c r="K70" s="47">
        <v>224413</v>
      </c>
      <c r="L70" s="27"/>
      <c r="N70" s="47">
        <v>0</v>
      </c>
      <c r="O70" s="27"/>
      <c r="Q70" s="5">
        <v>224413</v>
      </c>
      <c r="S70" s="5">
        <v>0</v>
      </c>
      <c r="U70" s="47">
        <v>0</v>
      </c>
      <c r="V70" s="27"/>
      <c r="X70" s="47">
        <v>0</v>
      </c>
      <c r="Y70" s="27"/>
    </row>
    <row r="71" spans="1:25" x14ac:dyDescent="0.2">
      <c r="A71" s="26" t="s">
        <v>183</v>
      </c>
      <c r="B71" s="27"/>
      <c r="C71" s="28" t="s">
        <v>184</v>
      </c>
      <c r="D71" s="29"/>
      <c r="E71" s="29"/>
      <c r="F71" s="27"/>
      <c r="G71" s="5">
        <v>613742212</v>
      </c>
      <c r="I71" s="5">
        <v>689952618</v>
      </c>
      <c r="K71" s="47">
        <v>0</v>
      </c>
      <c r="L71" s="27"/>
      <c r="N71" s="47">
        <v>76210406</v>
      </c>
      <c r="O71" s="27"/>
      <c r="Q71" s="5">
        <v>0</v>
      </c>
      <c r="S71" s="5">
        <v>76210406</v>
      </c>
      <c r="U71" s="47">
        <v>0</v>
      </c>
      <c r="V71" s="27"/>
      <c r="X71" s="47">
        <v>0</v>
      </c>
      <c r="Y71" s="27"/>
    </row>
    <row r="72" spans="1:25" x14ac:dyDescent="0.2">
      <c r="A72" s="26" t="s">
        <v>185</v>
      </c>
      <c r="B72" s="27"/>
      <c r="C72" s="28" t="s">
        <v>186</v>
      </c>
      <c r="D72" s="29"/>
      <c r="E72" s="29"/>
      <c r="F72" s="27"/>
      <c r="G72" s="5">
        <v>14156290</v>
      </c>
      <c r="I72" s="5">
        <v>11722289</v>
      </c>
      <c r="K72" s="47">
        <v>2434001</v>
      </c>
      <c r="L72" s="27"/>
      <c r="N72" s="47">
        <v>0</v>
      </c>
      <c r="O72" s="27"/>
      <c r="Q72" s="5">
        <v>2434001</v>
      </c>
      <c r="S72" s="5">
        <v>0</v>
      </c>
      <c r="U72" s="47">
        <v>0</v>
      </c>
      <c r="V72" s="27"/>
      <c r="X72" s="47">
        <v>0</v>
      </c>
      <c r="Y72" s="27"/>
    </row>
    <row r="73" spans="1:25" x14ac:dyDescent="0.2">
      <c r="A73" s="26" t="s">
        <v>187</v>
      </c>
      <c r="B73" s="27"/>
      <c r="C73" s="28" t="s">
        <v>188</v>
      </c>
      <c r="D73" s="29"/>
      <c r="E73" s="29"/>
      <c r="F73" s="27"/>
      <c r="G73" s="5">
        <v>0</v>
      </c>
      <c r="I73" s="5">
        <v>3142439</v>
      </c>
      <c r="K73" s="47">
        <v>0</v>
      </c>
      <c r="L73" s="27"/>
      <c r="N73" s="47">
        <v>3142439</v>
      </c>
      <c r="O73" s="27"/>
      <c r="Q73" s="5">
        <v>0</v>
      </c>
      <c r="S73" s="5">
        <v>3142439</v>
      </c>
      <c r="U73" s="47">
        <v>0</v>
      </c>
      <c r="V73" s="27"/>
      <c r="X73" s="47">
        <v>0</v>
      </c>
      <c r="Y73" s="27"/>
    </row>
    <row r="74" spans="1:25" x14ac:dyDescent="0.2">
      <c r="A74" s="26" t="s">
        <v>189</v>
      </c>
      <c r="B74" s="27"/>
      <c r="C74" s="28" t="s">
        <v>190</v>
      </c>
      <c r="D74" s="29"/>
      <c r="E74" s="29"/>
      <c r="F74" s="27"/>
      <c r="G74" s="5">
        <v>169230823</v>
      </c>
      <c r="I74" s="5">
        <v>355785102</v>
      </c>
      <c r="K74" s="47">
        <v>0</v>
      </c>
      <c r="L74" s="27"/>
      <c r="N74" s="47">
        <v>186554279</v>
      </c>
      <c r="O74" s="27"/>
      <c r="Q74" s="5">
        <v>0</v>
      </c>
      <c r="S74" s="5">
        <v>186554279</v>
      </c>
      <c r="U74" s="47">
        <v>0</v>
      </c>
      <c r="V74" s="27"/>
      <c r="X74" s="47">
        <v>0</v>
      </c>
      <c r="Y74" s="27"/>
    </row>
    <row r="75" spans="1:25" x14ac:dyDescent="0.2">
      <c r="A75" s="26" t="s">
        <v>191</v>
      </c>
      <c r="B75" s="27"/>
      <c r="C75" s="28" t="s">
        <v>192</v>
      </c>
      <c r="D75" s="29"/>
      <c r="E75" s="29"/>
      <c r="F75" s="27"/>
      <c r="G75" s="5">
        <v>385108866</v>
      </c>
      <c r="I75" s="5">
        <v>538002139</v>
      </c>
      <c r="K75" s="47">
        <v>0</v>
      </c>
      <c r="L75" s="27"/>
      <c r="N75" s="47">
        <v>152893273</v>
      </c>
      <c r="O75" s="27"/>
      <c r="Q75" s="5">
        <v>0</v>
      </c>
      <c r="S75" s="5">
        <v>152893273</v>
      </c>
      <c r="U75" s="47">
        <v>0</v>
      </c>
      <c r="V75" s="27"/>
      <c r="X75" s="47">
        <v>0</v>
      </c>
      <c r="Y75" s="27"/>
    </row>
    <row r="76" spans="1:25" x14ac:dyDescent="0.2">
      <c r="A76" s="26" t="s">
        <v>193</v>
      </c>
      <c r="B76" s="27"/>
      <c r="C76" s="28" t="s">
        <v>194</v>
      </c>
      <c r="D76" s="29"/>
      <c r="E76" s="29"/>
      <c r="F76" s="27"/>
      <c r="G76" s="5">
        <v>348336928</v>
      </c>
      <c r="I76" s="5">
        <v>348336928</v>
      </c>
      <c r="K76" s="47">
        <v>0</v>
      </c>
      <c r="L76" s="27"/>
      <c r="N76" s="47">
        <v>0</v>
      </c>
      <c r="O76" s="27"/>
      <c r="Q76" s="5">
        <v>0</v>
      </c>
      <c r="S76" s="5">
        <v>0</v>
      </c>
      <c r="U76" s="47">
        <v>0</v>
      </c>
      <c r="V76" s="27"/>
      <c r="X76" s="47">
        <v>0</v>
      </c>
      <c r="Y76" s="27"/>
    </row>
    <row r="77" spans="1:25" x14ac:dyDescent="0.2">
      <c r="A77" s="26" t="s">
        <v>1221</v>
      </c>
      <c r="B77" s="27"/>
      <c r="C77" s="28" t="s">
        <v>1220</v>
      </c>
      <c r="D77" s="29"/>
      <c r="E77" s="29"/>
      <c r="F77" s="27"/>
      <c r="G77" s="5">
        <v>559731</v>
      </c>
      <c r="I77" s="5">
        <v>559731</v>
      </c>
      <c r="K77" s="47">
        <v>0</v>
      </c>
      <c r="L77" s="27"/>
      <c r="N77" s="47">
        <v>0</v>
      </c>
      <c r="O77" s="27"/>
      <c r="Q77" s="5">
        <v>0</v>
      </c>
      <c r="S77" s="5">
        <v>0</v>
      </c>
      <c r="U77" s="47">
        <v>0</v>
      </c>
      <c r="V77" s="27"/>
      <c r="X77" s="47">
        <v>0</v>
      </c>
      <c r="Y77" s="27"/>
    </row>
    <row r="78" spans="1:25" x14ac:dyDescent="0.2">
      <c r="A78" s="26" t="s">
        <v>1219</v>
      </c>
      <c r="B78" s="27"/>
      <c r="C78" s="28" t="s">
        <v>1218</v>
      </c>
      <c r="D78" s="29"/>
      <c r="E78" s="29"/>
      <c r="F78" s="27"/>
      <c r="G78" s="5">
        <v>886600976</v>
      </c>
      <c r="I78" s="5">
        <v>651300063</v>
      </c>
      <c r="K78" s="47">
        <v>235300913</v>
      </c>
      <c r="L78" s="27"/>
      <c r="N78" s="47">
        <v>0</v>
      </c>
      <c r="O78" s="27"/>
      <c r="Q78" s="5">
        <v>235300913</v>
      </c>
      <c r="S78" s="5">
        <v>0</v>
      </c>
      <c r="U78" s="47">
        <v>0</v>
      </c>
      <c r="V78" s="27"/>
      <c r="X78" s="47">
        <v>0</v>
      </c>
      <c r="Y78" s="27"/>
    </row>
    <row r="79" spans="1:25" x14ac:dyDescent="0.2">
      <c r="A79" s="26" t="s">
        <v>1217</v>
      </c>
      <c r="B79" s="27"/>
      <c r="C79" s="28" t="s">
        <v>1216</v>
      </c>
      <c r="D79" s="29"/>
      <c r="E79" s="29"/>
      <c r="F79" s="27"/>
      <c r="G79" s="5">
        <v>13150568</v>
      </c>
      <c r="I79" s="5">
        <v>0</v>
      </c>
      <c r="K79" s="47">
        <v>13150568</v>
      </c>
      <c r="L79" s="27"/>
      <c r="N79" s="47">
        <v>0</v>
      </c>
      <c r="O79" s="27"/>
      <c r="Q79" s="5">
        <v>13150568</v>
      </c>
      <c r="S79" s="5">
        <v>0</v>
      </c>
      <c r="U79" s="47">
        <v>0</v>
      </c>
      <c r="V79" s="27"/>
      <c r="X79" s="47">
        <v>0</v>
      </c>
      <c r="Y79" s="27"/>
    </row>
    <row r="80" spans="1:25" x14ac:dyDescent="0.2">
      <c r="A80" s="26" t="s">
        <v>195</v>
      </c>
      <c r="B80" s="27"/>
      <c r="C80" s="28" t="s">
        <v>196</v>
      </c>
      <c r="D80" s="29"/>
      <c r="E80" s="29"/>
      <c r="F80" s="27"/>
      <c r="G80" s="5">
        <v>85000000</v>
      </c>
      <c r="I80" s="5">
        <v>0</v>
      </c>
      <c r="K80" s="47">
        <v>85000000</v>
      </c>
      <c r="L80" s="27"/>
      <c r="N80" s="47">
        <v>0</v>
      </c>
      <c r="O80" s="27"/>
      <c r="Q80" s="5">
        <v>85000000</v>
      </c>
      <c r="S80" s="5">
        <v>0</v>
      </c>
      <c r="U80" s="47">
        <v>0</v>
      </c>
      <c r="V80" s="27"/>
      <c r="X80" s="47">
        <v>0</v>
      </c>
      <c r="Y80" s="27"/>
    </row>
    <row r="81" spans="1:25" x14ac:dyDescent="0.2">
      <c r="A81" s="26" t="s">
        <v>1215</v>
      </c>
      <c r="B81" s="27"/>
      <c r="C81" s="28" t="s">
        <v>1214</v>
      </c>
      <c r="D81" s="29"/>
      <c r="E81" s="29"/>
      <c r="F81" s="27"/>
      <c r="G81" s="5">
        <v>5888633</v>
      </c>
      <c r="I81" s="5">
        <v>0</v>
      </c>
      <c r="K81" s="47">
        <v>5888633</v>
      </c>
      <c r="L81" s="27"/>
      <c r="N81" s="47">
        <v>0</v>
      </c>
      <c r="O81" s="27"/>
      <c r="Q81" s="5">
        <v>5888633</v>
      </c>
      <c r="S81" s="5">
        <v>0</v>
      </c>
      <c r="U81" s="47">
        <v>0</v>
      </c>
      <c r="V81" s="27"/>
      <c r="X81" s="47">
        <v>0</v>
      </c>
      <c r="Y81" s="27"/>
    </row>
    <row r="82" spans="1:25" x14ac:dyDescent="0.2">
      <c r="A82" s="26" t="s">
        <v>1213</v>
      </c>
      <c r="B82" s="27"/>
      <c r="C82" s="28" t="s">
        <v>1212</v>
      </c>
      <c r="D82" s="29"/>
      <c r="E82" s="29"/>
      <c r="F82" s="27"/>
      <c r="G82" s="5">
        <v>365444</v>
      </c>
      <c r="I82" s="5">
        <v>365444</v>
      </c>
      <c r="K82" s="47">
        <v>0</v>
      </c>
      <c r="L82" s="27"/>
      <c r="N82" s="47">
        <v>0</v>
      </c>
      <c r="O82" s="27"/>
      <c r="Q82" s="5">
        <v>0</v>
      </c>
      <c r="S82" s="5">
        <v>0</v>
      </c>
      <c r="U82" s="47">
        <v>0</v>
      </c>
      <c r="V82" s="27"/>
      <c r="X82" s="47">
        <v>0</v>
      </c>
      <c r="Y82" s="27"/>
    </row>
    <row r="83" spans="1:25" x14ac:dyDescent="0.2">
      <c r="A83" s="26" t="s">
        <v>1211</v>
      </c>
      <c r="B83" s="27"/>
      <c r="C83" s="28" t="s">
        <v>1210</v>
      </c>
      <c r="D83" s="29"/>
      <c r="E83" s="29"/>
      <c r="F83" s="27"/>
      <c r="G83" s="5">
        <v>4015950</v>
      </c>
      <c r="I83" s="5">
        <v>4015950</v>
      </c>
      <c r="K83" s="47">
        <v>0</v>
      </c>
      <c r="L83" s="27"/>
      <c r="N83" s="47">
        <v>0</v>
      </c>
      <c r="O83" s="27"/>
      <c r="Q83" s="5">
        <v>0</v>
      </c>
      <c r="S83" s="5">
        <v>0</v>
      </c>
      <c r="U83" s="47">
        <v>0</v>
      </c>
      <c r="V83" s="27"/>
      <c r="X83" s="47">
        <v>0</v>
      </c>
      <c r="Y83" s="27"/>
    </row>
    <row r="84" spans="1:25" x14ac:dyDescent="0.2">
      <c r="A84" s="26" t="s">
        <v>1209</v>
      </c>
      <c r="B84" s="27"/>
      <c r="C84" s="28" t="s">
        <v>1208</v>
      </c>
      <c r="D84" s="29"/>
      <c r="E84" s="29"/>
      <c r="F84" s="27"/>
      <c r="G84" s="5">
        <v>0</v>
      </c>
      <c r="I84" s="5">
        <v>102620</v>
      </c>
      <c r="K84" s="47">
        <v>0</v>
      </c>
      <c r="L84" s="27"/>
      <c r="N84" s="47">
        <v>102620</v>
      </c>
      <c r="O84" s="27"/>
      <c r="Q84" s="5">
        <v>0</v>
      </c>
      <c r="S84" s="5">
        <v>102620</v>
      </c>
      <c r="U84" s="47">
        <v>0</v>
      </c>
      <c r="V84" s="27"/>
      <c r="X84" s="47">
        <v>0</v>
      </c>
      <c r="Y84" s="27"/>
    </row>
    <row r="85" spans="1:25" x14ac:dyDescent="0.2">
      <c r="A85" s="26" t="s">
        <v>1207</v>
      </c>
      <c r="B85" s="27"/>
      <c r="C85" s="28" t="s">
        <v>1206</v>
      </c>
      <c r="D85" s="29"/>
      <c r="E85" s="29"/>
      <c r="F85" s="27"/>
      <c r="G85" s="5">
        <v>0</v>
      </c>
      <c r="I85" s="5">
        <v>2292000</v>
      </c>
      <c r="K85" s="47">
        <v>0</v>
      </c>
      <c r="L85" s="27"/>
      <c r="N85" s="47">
        <v>2292000</v>
      </c>
      <c r="O85" s="27"/>
      <c r="Q85" s="5">
        <v>0</v>
      </c>
      <c r="S85" s="5">
        <v>2292000</v>
      </c>
      <c r="U85" s="47">
        <v>0</v>
      </c>
      <c r="V85" s="27"/>
      <c r="X85" s="47">
        <v>0</v>
      </c>
      <c r="Y85" s="27"/>
    </row>
    <row r="86" spans="1:25" x14ac:dyDescent="0.2">
      <c r="A86" s="26" t="s">
        <v>1205</v>
      </c>
      <c r="B86" s="27"/>
      <c r="C86" s="28" t="s">
        <v>1204</v>
      </c>
      <c r="D86" s="29"/>
      <c r="E86" s="29"/>
      <c r="F86" s="27"/>
      <c r="G86" s="5">
        <v>269869</v>
      </c>
      <c r="I86" s="5">
        <v>264000</v>
      </c>
      <c r="K86" s="47">
        <v>5869</v>
      </c>
      <c r="L86" s="27"/>
      <c r="N86" s="47">
        <v>0</v>
      </c>
      <c r="O86" s="27"/>
      <c r="Q86" s="5">
        <v>5869</v>
      </c>
      <c r="S86" s="5">
        <v>0</v>
      </c>
      <c r="U86" s="47">
        <v>0</v>
      </c>
      <c r="V86" s="27"/>
      <c r="X86" s="47">
        <v>0</v>
      </c>
      <c r="Y86" s="27"/>
    </row>
    <row r="87" spans="1:25" x14ac:dyDescent="0.2">
      <c r="A87" s="26" t="s">
        <v>197</v>
      </c>
      <c r="B87" s="27"/>
      <c r="C87" s="28" t="s">
        <v>198</v>
      </c>
      <c r="D87" s="29"/>
      <c r="E87" s="29"/>
      <c r="F87" s="27"/>
      <c r="G87" s="5">
        <v>16656401</v>
      </c>
      <c r="I87" s="5">
        <v>21754550</v>
      </c>
      <c r="K87" s="47">
        <v>0</v>
      </c>
      <c r="L87" s="27"/>
      <c r="N87" s="47">
        <v>5098149</v>
      </c>
      <c r="O87" s="27"/>
      <c r="Q87" s="5">
        <v>0</v>
      </c>
      <c r="S87" s="5">
        <v>5098149</v>
      </c>
      <c r="U87" s="47">
        <v>0</v>
      </c>
      <c r="V87" s="27"/>
      <c r="X87" s="47">
        <v>0</v>
      </c>
      <c r="Y87" s="27"/>
    </row>
    <row r="88" spans="1:25" x14ac:dyDescent="0.2">
      <c r="A88" s="26" t="s">
        <v>199</v>
      </c>
      <c r="B88" s="27"/>
      <c r="C88" s="28" t="s">
        <v>200</v>
      </c>
      <c r="D88" s="29"/>
      <c r="E88" s="29"/>
      <c r="F88" s="27"/>
      <c r="G88" s="5">
        <v>224229935</v>
      </c>
      <c r="I88" s="5">
        <v>45751170</v>
      </c>
      <c r="K88" s="47">
        <v>178478765</v>
      </c>
      <c r="L88" s="27"/>
      <c r="N88" s="47">
        <v>0</v>
      </c>
      <c r="O88" s="27"/>
      <c r="Q88" s="5">
        <v>178478765</v>
      </c>
      <c r="S88" s="5">
        <v>0</v>
      </c>
      <c r="U88" s="47">
        <v>0</v>
      </c>
      <c r="V88" s="27"/>
      <c r="X88" s="47">
        <v>0</v>
      </c>
      <c r="Y88" s="27"/>
    </row>
    <row r="89" spans="1:25" x14ac:dyDescent="0.2">
      <c r="A89" s="26" t="s">
        <v>1203</v>
      </c>
      <c r="B89" s="27"/>
      <c r="C89" s="28" t="s">
        <v>1202</v>
      </c>
      <c r="D89" s="29"/>
      <c r="E89" s="29"/>
      <c r="F89" s="27"/>
      <c r="G89" s="5">
        <v>167170</v>
      </c>
      <c r="I89" s="5">
        <v>78541750</v>
      </c>
      <c r="K89" s="47">
        <v>0</v>
      </c>
      <c r="L89" s="27"/>
      <c r="N89" s="47">
        <v>78374580</v>
      </c>
      <c r="O89" s="27"/>
      <c r="Q89" s="5">
        <v>0</v>
      </c>
      <c r="S89" s="5">
        <v>78374580</v>
      </c>
      <c r="U89" s="47">
        <v>0</v>
      </c>
      <c r="V89" s="27"/>
      <c r="X89" s="47">
        <v>0</v>
      </c>
      <c r="Y89" s="27"/>
    </row>
    <row r="90" spans="1:25" x14ac:dyDescent="0.2">
      <c r="A90" s="26" t="s">
        <v>201</v>
      </c>
      <c r="B90" s="27"/>
      <c r="C90" s="28" t="s">
        <v>202</v>
      </c>
      <c r="D90" s="29"/>
      <c r="E90" s="29"/>
      <c r="F90" s="27"/>
      <c r="G90" s="5">
        <v>34799700</v>
      </c>
      <c r="I90" s="5">
        <v>63415</v>
      </c>
      <c r="K90" s="47">
        <v>34736285</v>
      </c>
      <c r="L90" s="27"/>
      <c r="N90" s="47">
        <v>0</v>
      </c>
      <c r="O90" s="27"/>
      <c r="Q90" s="5">
        <v>34736285</v>
      </c>
      <c r="S90" s="5">
        <v>0</v>
      </c>
      <c r="U90" s="47">
        <v>0</v>
      </c>
      <c r="V90" s="27"/>
      <c r="X90" s="47">
        <v>0</v>
      </c>
      <c r="Y90" s="27"/>
    </row>
    <row r="91" spans="1:25" x14ac:dyDescent="0.2">
      <c r="A91" s="26" t="s">
        <v>1201</v>
      </c>
      <c r="B91" s="27"/>
      <c r="C91" s="28" t="s">
        <v>1200</v>
      </c>
      <c r="D91" s="29"/>
      <c r="E91" s="29"/>
      <c r="F91" s="27"/>
      <c r="G91" s="5">
        <v>7695121</v>
      </c>
      <c r="I91" s="5">
        <v>1052447</v>
      </c>
      <c r="K91" s="47">
        <v>6642674</v>
      </c>
      <c r="L91" s="27"/>
      <c r="N91" s="47">
        <v>0</v>
      </c>
      <c r="O91" s="27"/>
      <c r="Q91" s="5">
        <v>6642674</v>
      </c>
      <c r="S91" s="5">
        <v>0</v>
      </c>
      <c r="U91" s="47">
        <v>0</v>
      </c>
      <c r="V91" s="27"/>
      <c r="X91" s="47">
        <v>0</v>
      </c>
      <c r="Y91" s="27"/>
    </row>
    <row r="92" spans="1:25" x14ac:dyDescent="0.2">
      <c r="A92" s="26" t="s">
        <v>203</v>
      </c>
      <c r="B92" s="27"/>
      <c r="C92" s="28" t="s">
        <v>204</v>
      </c>
      <c r="D92" s="29"/>
      <c r="E92" s="29"/>
      <c r="F92" s="27"/>
      <c r="G92" s="5">
        <v>6752341</v>
      </c>
      <c r="I92" s="5">
        <v>0</v>
      </c>
      <c r="K92" s="47">
        <v>6752341</v>
      </c>
      <c r="L92" s="27"/>
      <c r="N92" s="47">
        <v>0</v>
      </c>
      <c r="O92" s="27"/>
      <c r="Q92" s="5">
        <v>6752341</v>
      </c>
      <c r="S92" s="5">
        <v>0</v>
      </c>
      <c r="U92" s="47">
        <v>0</v>
      </c>
      <c r="V92" s="27"/>
      <c r="X92" s="47">
        <v>0</v>
      </c>
      <c r="Y92" s="27"/>
    </row>
    <row r="93" spans="1:25" x14ac:dyDescent="0.2">
      <c r="A93" s="26" t="s">
        <v>1199</v>
      </c>
      <c r="B93" s="27"/>
      <c r="C93" s="28" t="s">
        <v>1198</v>
      </c>
      <c r="D93" s="29"/>
      <c r="E93" s="29"/>
      <c r="F93" s="27"/>
      <c r="G93" s="5">
        <v>700000</v>
      </c>
      <c r="I93" s="5">
        <v>0</v>
      </c>
      <c r="K93" s="47">
        <v>700000</v>
      </c>
      <c r="L93" s="27"/>
      <c r="N93" s="47">
        <v>0</v>
      </c>
      <c r="O93" s="27"/>
      <c r="Q93" s="5">
        <v>700000</v>
      </c>
      <c r="S93" s="5">
        <v>0</v>
      </c>
      <c r="U93" s="47">
        <v>0</v>
      </c>
      <c r="V93" s="27"/>
      <c r="X93" s="47">
        <v>0</v>
      </c>
      <c r="Y93" s="27"/>
    </row>
    <row r="94" spans="1:25" x14ac:dyDescent="0.2">
      <c r="A94" s="26" t="s">
        <v>1197</v>
      </c>
      <c r="B94" s="27"/>
      <c r="C94" s="28" t="s">
        <v>1196</v>
      </c>
      <c r="D94" s="29"/>
      <c r="E94" s="29"/>
      <c r="F94" s="27"/>
      <c r="G94" s="5">
        <v>8800050</v>
      </c>
      <c r="I94" s="5">
        <v>0</v>
      </c>
      <c r="K94" s="47">
        <v>8800050</v>
      </c>
      <c r="L94" s="27"/>
      <c r="N94" s="47">
        <v>0</v>
      </c>
      <c r="O94" s="27"/>
      <c r="Q94" s="5">
        <v>8800050</v>
      </c>
      <c r="S94" s="5">
        <v>0</v>
      </c>
      <c r="U94" s="47">
        <v>0</v>
      </c>
      <c r="V94" s="27"/>
      <c r="X94" s="47">
        <v>0</v>
      </c>
      <c r="Y94" s="27"/>
    </row>
    <row r="95" spans="1:25" x14ac:dyDescent="0.2">
      <c r="A95" s="26" t="s">
        <v>205</v>
      </c>
      <c r="B95" s="27"/>
      <c r="C95" s="28" t="s">
        <v>206</v>
      </c>
      <c r="D95" s="29"/>
      <c r="E95" s="29"/>
      <c r="F95" s="27"/>
      <c r="G95" s="5">
        <v>206600839</v>
      </c>
      <c r="I95" s="5">
        <v>138633559</v>
      </c>
      <c r="K95" s="47">
        <v>67967280</v>
      </c>
      <c r="L95" s="27"/>
      <c r="N95" s="47">
        <v>0</v>
      </c>
      <c r="O95" s="27"/>
      <c r="Q95" s="5">
        <v>67967280</v>
      </c>
      <c r="S95" s="5">
        <v>0</v>
      </c>
      <c r="U95" s="47">
        <v>0</v>
      </c>
      <c r="V95" s="27"/>
      <c r="X95" s="47">
        <v>0</v>
      </c>
      <c r="Y95" s="27"/>
    </row>
    <row r="96" spans="1:25" x14ac:dyDescent="0.2">
      <c r="A96" s="26" t="s">
        <v>1195</v>
      </c>
      <c r="B96" s="27"/>
      <c r="C96" s="28" t="s">
        <v>1194</v>
      </c>
      <c r="D96" s="29"/>
      <c r="E96" s="29"/>
      <c r="F96" s="27"/>
      <c r="G96" s="5">
        <v>146158336</v>
      </c>
      <c r="I96" s="5">
        <v>11364500</v>
      </c>
      <c r="K96" s="47">
        <v>134793836</v>
      </c>
      <c r="L96" s="27"/>
      <c r="N96" s="47">
        <v>0</v>
      </c>
      <c r="O96" s="27"/>
      <c r="Q96" s="5">
        <v>134793836</v>
      </c>
      <c r="S96" s="5">
        <v>0</v>
      </c>
      <c r="U96" s="47">
        <v>0</v>
      </c>
      <c r="V96" s="27"/>
      <c r="X96" s="47">
        <v>0</v>
      </c>
      <c r="Y96" s="27"/>
    </row>
    <row r="97" spans="1:25" x14ac:dyDescent="0.2">
      <c r="A97" s="26" t="s">
        <v>207</v>
      </c>
      <c r="B97" s="27"/>
      <c r="C97" s="28" t="s">
        <v>208</v>
      </c>
      <c r="D97" s="29"/>
      <c r="E97" s="29"/>
      <c r="F97" s="27"/>
      <c r="G97" s="5">
        <v>31799706</v>
      </c>
      <c r="I97" s="5">
        <v>27884955</v>
      </c>
      <c r="K97" s="47">
        <v>3914751</v>
      </c>
      <c r="L97" s="27"/>
      <c r="N97" s="47">
        <v>0</v>
      </c>
      <c r="O97" s="27"/>
      <c r="Q97" s="5">
        <v>3914751</v>
      </c>
      <c r="S97" s="5">
        <v>0</v>
      </c>
      <c r="U97" s="47">
        <v>0</v>
      </c>
      <c r="V97" s="27"/>
      <c r="X97" s="47">
        <v>0</v>
      </c>
      <c r="Y97" s="27"/>
    </row>
    <row r="98" spans="1:25" x14ac:dyDescent="0.2">
      <c r="A98" s="26" t="s">
        <v>209</v>
      </c>
      <c r="B98" s="27"/>
      <c r="C98" s="28" t="s">
        <v>210</v>
      </c>
      <c r="D98" s="29"/>
      <c r="E98" s="29"/>
      <c r="F98" s="27"/>
      <c r="G98" s="5">
        <v>563647630</v>
      </c>
      <c r="I98" s="5">
        <v>357489172</v>
      </c>
      <c r="K98" s="47">
        <v>206158458</v>
      </c>
      <c r="L98" s="27"/>
      <c r="N98" s="47">
        <v>0</v>
      </c>
      <c r="O98" s="27"/>
      <c r="Q98" s="5">
        <v>206158458</v>
      </c>
      <c r="S98" s="5">
        <v>0</v>
      </c>
      <c r="U98" s="47">
        <v>0</v>
      </c>
      <c r="V98" s="27"/>
      <c r="X98" s="47">
        <v>0</v>
      </c>
      <c r="Y98" s="27"/>
    </row>
    <row r="99" spans="1:25" x14ac:dyDescent="0.2">
      <c r="A99" s="26" t="s">
        <v>211</v>
      </c>
      <c r="B99" s="27"/>
      <c r="C99" s="28" t="s">
        <v>212</v>
      </c>
      <c r="D99" s="29"/>
      <c r="E99" s="29"/>
      <c r="F99" s="27"/>
      <c r="G99" s="5">
        <v>91229286</v>
      </c>
      <c r="I99" s="5">
        <v>68310133</v>
      </c>
      <c r="K99" s="47">
        <v>22919153</v>
      </c>
      <c r="L99" s="27"/>
      <c r="N99" s="47">
        <v>0</v>
      </c>
      <c r="O99" s="27"/>
      <c r="Q99" s="5">
        <v>22919153</v>
      </c>
      <c r="S99" s="5">
        <v>0</v>
      </c>
      <c r="U99" s="47">
        <v>0</v>
      </c>
      <c r="V99" s="27"/>
      <c r="X99" s="47">
        <v>0</v>
      </c>
      <c r="Y99" s="27"/>
    </row>
    <row r="100" spans="1:25" x14ac:dyDescent="0.2">
      <c r="A100" s="26" t="s">
        <v>213</v>
      </c>
      <c r="B100" s="27"/>
      <c r="C100" s="28" t="s">
        <v>214</v>
      </c>
      <c r="D100" s="29"/>
      <c r="E100" s="29"/>
      <c r="F100" s="27"/>
      <c r="G100" s="5">
        <v>680934385</v>
      </c>
      <c r="I100" s="5">
        <v>192752270</v>
      </c>
      <c r="K100" s="47">
        <v>488182115</v>
      </c>
      <c r="L100" s="27"/>
      <c r="N100" s="47">
        <v>0</v>
      </c>
      <c r="O100" s="27"/>
      <c r="Q100" s="5">
        <v>488182115</v>
      </c>
      <c r="S100" s="5">
        <v>0</v>
      </c>
      <c r="U100" s="47">
        <v>0</v>
      </c>
      <c r="V100" s="27"/>
      <c r="X100" s="47">
        <v>0</v>
      </c>
      <c r="Y100" s="27"/>
    </row>
    <row r="101" spans="1:25" x14ac:dyDescent="0.2">
      <c r="A101" s="26" t="s">
        <v>1193</v>
      </c>
      <c r="B101" s="27"/>
      <c r="C101" s="28" t="s">
        <v>1192</v>
      </c>
      <c r="D101" s="29"/>
      <c r="E101" s="29"/>
      <c r="F101" s="27"/>
      <c r="G101" s="5">
        <v>199281437</v>
      </c>
      <c r="I101" s="5">
        <v>0</v>
      </c>
      <c r="K101" s="47">
        <v>199281437</v>
      </c>
      <c r="L101" s="27"/>
      <c r="N101" s="47">
        <v>0</v>
      </c>
      <c r="O101" s="27"/>
      <c r="Q101" s="5">
        <v>199281437</v>
      </c>
      <c r="S101" s="5">
        <v>0</v>
      </c>
      <c r="U101" s="47">
        <v>0</v>
      </c>
      <c r="V101" s="27"/>
      <c r="X101" s="47">
        <v>0</v>
      </c>
      <c r="Y101" s="27"/>
    </row>
    <row r="102" spans="1:25" x14ac:dyDescent="0.2">
      <c r="A102" s="26" t="s">
        <v>215</v>
      </c>
      <c r="B102" s="27"/>
      <c r="C102" s="28" t="s">
        <v>216</v>
      </c>
      <c r="D102" s="29"/>
      <c r="E102" s="29"/>
      <c r="F102" s="27"/>
      <c r="G102" s="5">
        <v>500791890</v>
      </c>
      <c r="I102" s="5">
        <v>266113435</v>
      </c>
      <c r="K102" s="47">
        <v>234678455</v>
      </c>
      <c r="L102" s="27"/>
      <c r="N102" s="47">
        <v>0</v>
      </c>
      <c r="O102" s="27"/>
      <c r="Q102" s="5">
        <v>234678455</v>
      </c>
      <c r="S102" s="5">
        <v>0</v>
      </c>
      <c r="U102" s="47">
        <v>0</v>
      </c>
      <c r="V102" s="27"/>
      <c r="X102" s="47">
        <v>0</v>
      </c>
      <c r="Y102" s="27"/>
    </row>
    <row r="103" spans="1:25" x14ac:dyDescent="0.2">
      <c r="A103" s="26" t="s">
        <v>217</v>
      </c>
      <c r="B103" s="27"/>
      <c r="C103" s="28" t="s">
        <v>218</v>
      </c>
      <c r="D103" s="29"/>
      <c r="E103" s="29"/>
      <c r="F103" s="27"/>
      <c r="G103" s="5">
        <v>45422785</v>
      </c>
      <c r="I103" s="5">
        <v>44560077</v>
      </c>
      <c r="K103" s="47">
        <v>862708</v>
      </c>
      <c r="L103" s="27"/>
      <c r="N103" s="47">
        <v>0</v>
      </c>
      <c r="O103" s="27"/>
      <c r="Q103" s="5">
        <v>862708</v>
      </c>
      <c r="S103" s="5">
        <v>0</v>
      </c>
      <c r="U103" s="47">
        <v>0</v>
      </c>
      <c r="V103" s="27"/>
      <c r="X103" s="47">
        <v>0</v>
      </c>
      <c r="Y103" s="27"/>
    </row>
    <row r="104" spans="1:25" x14ac:dyDescent="0.2">
      <c r="A104" s="26" t="s">
        <v>1191</v>
      </c>
      <c r="B104" s="27"/>
      <c r="C104" s="28" t="s">
        <v>1190</v>
      </c>
      <c r="D104" s="29"/>
      <c r="E104" s="29"/>
      <c r="F104" s="27"/>
      <c r="G104" s="5">
        <v>20531428</v>
      </c>
      <c r="I104" s="5">
        <v>19403071</v>
      </c>
      <c r="K104" s="47">
        <v>1128357</v>
      </c>
      <c r="L104" s="27"/>
      <c r="N104" s="47">
        <v>0</v>
      </c>
      <c r="O104" s="27"/>
      <c r="Q104" s="5">
        <v>1128357</v>
      </c>
      <c r="S104" s="5">
        <v>0</v>
      </c>
      <c r="U104" s="47">
        <v>0</v>
      </c>
      <c r="V104" s="27"/>
      <c r="X104" s="47">
        <v>0</v>
      </c>
      <c r="Y104" s="27"/>
    </row>
    <row r="105" spans="1:25" x14ac:dyDescent="0.2">
      <c r="A105" s="26" t="s">
        <v>219</v>
      </c>
      <c r="B105" s="27"/>
      <c r="C105" s="28" t="s">
        <v>220</v>
      </c>
      <c r="D105" s="29"/>
      <c r="E105" s="29"/>
      <c r="F105" s="27"/>
      <c r="G105" s="5">
        <v>358636553</v>
      </c>
      <c r="I105" s="5">
        <v>313415579</v>
      </c>
      <c r="K105" s="47">
        <v>45220974</v>
      </c>
      <c r="L105" s="27"/>
      <c r="N105" s="47">
        <v>0</v>
      </c>
      <c r="O105" s="27"/>
      <c r="Q105" s="5">
        <v>45220974</v>
      </c>
      <c r="S105" s="5">
        <v>0</v>
      </c>
      <c r="U105" s="47">
        <v>0</v>
      </c>
      <c r="V105" s="27"/>
      <c r="X105" s="47">
        <v>0</v>
      </c>
      <c r="Y105" s="27"/>
    </row>
    <row r="106" spans="1:25" x14ac:dyDescent="0.2">
      <c r="A106" s="26" t="s">
        <v>1189</v>
      </c>
      <c r="B106" s="27"/>
      <c r="C106" s="28" t="s">
        <v>1188</v>
      </c>
      <c r="D106" s="29"/>
      <c r="E106" s="29"/>
      <c r="F106" s="27"/>
      <c r="G106" s="5">
        <v>1195681</v>
      </c>
      <c r="I106" s="5">
        <v>1036017</v>
      </c>
      <c r="K106" s="47">
        <v>159664</v>
      </c>
      <c r="L106" s="27"/>
      <c r="N106" s="47">
        <v>0</v>
      </c>
      <c r="O106" s="27"/>
      <c r="Q106" s="5">
        <v>159664</v>
      </c>
      <c r="S106" s="5">
        <v>0</v>
      </c>
      <c r="U106" s="47">
        <v>0</v>
      </c>
      <c r="V106" s="27"/>
      <c r="X106" s="47">
        <v>0</v>
      </c>
      <c r="Y106" s="27"/>
    </row>
    <row r="107" spans="1:25" x14ac:dyDescent="0.2">
      <c r="A107" s="26" t="s">
        <v>221</v>
      </c>
      <c r="B107" s="27"/>
      <c r="C107" s="28" t="s">
        <v>222</v>
      </c>
      <c r="D107" s="29"/>
      <c r="E107" s="29"/>
      <c r="F107" s="27"/>
      <c r="G107" s="5">
        <v>943084220</v>
      </c>
      <c r="I107" s="5">
        <v>370902306</v>
      </c>
      <c r="K107" s="47">
        <v>572181914</v>
      </c>
      <c r="L107" s="27"/>
      <c r="N107" s="47">
        <v>0</v>
      </c>
      <c r="O107" s="27"/>
      <c r="Q107" s="5">
        <v>572181914</v>
      </c>
      <c r="S107" s="5">
        <v>0</v>
      </c>
      <c r="U107" s="47">
        <v>0</v>
      </c>
      <c r="V107" s="27"/>
      <c r="X107" s="47">
        <v>0</v>
      </c>
      <c r="Y107" s="27"/>
    </row>
    <row r="108" spans="1:25" x14ac:dyDescent="0.2">
      <c r="A108" s="26" t="s">
        <v>1187</v>
      </c>
      <c r="B108" s="27"/>
      <c r="C108" s="28" t="s">
        <v>1186</v>
      </c>
      <c r="D108" s="29"/>
      <c r="E108" s="29"/>
      <c r="F108" s="27"/>
      <c r="G108" s="5">
        <v>0</v>
      </c>
      <c r="I108" s="5">
        <v>26243338</v>
      </c>
      <c r="K108" s="47">
        <v>0</v>
      </c>
      <c r="L108" s="27"/>
      <c r="N108" s="47">
        <v>26243338</v>
      </c>
      <c r="O108" s="27"/>
      <c r="Q108" s="5">
        <v>0</v>
      </c>
      <c r="S108" s="5">
        <v>26243338</v>
      </c>
      <c r="U108" s="47">
        <v>0</v>
      </c>
      <c r="V108" s="27"/>
      <c r="X108" s="47">
        <v>0</v>
      </c>
      <c r="Y108" s="27"/>
    </row>
    <row r="109" spans="1:25" x14ac:dyDescent="0.2">
      <c r="A109" s="26" t="s">
        <v>1185</v>
      </c>
      <c r="B109" s="27"/>
      <c r="C109" s="28" t="s">
        <v>1184</v>
      </c>
      <c r="D109" s="29"/>
      <c r="E109" s="29"/>
      <c r="F109" s="27"/>
      <c r="G109" s="5">
        <v>45890172</v>
      </c>
      <c r="I109" s="5">
        <v>45890172</v>
      </c>
      <c r="K109" s="47">
        <v>0</v>
      </c>
      <c r="L109" s="27"/>
      <c r="N109" s="47">
        <v>0</v>
      </c>
      <c r="O109" s="27"/>
      <c r="Q109" s="5">
        <v>0</v>
      </c>
      <c r="S109" s="5">
        <v>0</v>
      </c>
      <c r="U109" s="47">
        <v>0</v>
      </c>
      <c r="V109" s="27"/>
      <c r="X109" s="47">
        <v>0</v>
      </c>
      <c r="Y109" s="27"/>
    </row>
    <row r="110" spans="1:25" x14ac:dyDescent="0.2">
      <c r="A110" s="26" t="s">
        <v>1183</v>
      </c>
      <c r="B110" s="27"/>
      <c r="C110" s="28" t="s">
        <v>1182</v>
      </c>
      <c r="D110" s="29"/>
      <c r="E110" s="29"/>
      <c r="F110" s="27"/>
      <c r="G110" s="5">
        <v>84025659</v>
      </c>
      <c r="I110" s="5">
        <v>94340380</v>
      </c>
      <c r="K110" s="47">
        <v>0</v>
      </c>
      <c r="L110" s="27"/>
      <c r="N110" s="47">
        <v>10314721</v>
      </c>
      <c r="O110" s="27"/>
      <c r="Q110" s="5">
        <v>0</v>
      </c>
      <c r="S110" s="5">
        <v>10314721</v>
      </c>
      <c r="U110" s="47">
        <v>0</v>
      </c>
      <c r="V110" s="27"/>
      <c r="X110" s="47">
        <v>0</v>
      </c>
      <c r="Y110" s="27"/>
    </row>
    <row r="111" spans="1:25" x14ac:dyDescent="0.2">
      <c r="A111" s="26" t="s">
        <v>1181</v>
      </c>
      <c r="B111" s="27"/>
      <c r="C111" s="28" t="s">
        <v>1180</v>
      </c>
      <c r="D111" s="29"/>
      <c r="E111" s="29"/>
      <c r="F111" s="27"/>
      <c r="G111" s="5">
        <v>3715996</v>
      </c>
      <c r="I111" s="5">
        <v>5387185</v>
      </c>
      <c r="K111" s="47">
        <v>0</v>
      </c>
      <c r="L111" s="27"/>
      <c r="N111" s="47">
        <v>1671189</v>
      </c>
      <c r="O111" s="27"/>
      <c r="Q111" s="5">
        <v>0</v>
      </c>
      <c r="S111" s="5">
        <v>1671189</v>
      </c>
      <c r="U111" s="47">
        <v>0</v>
      </c>
      <c r="V111" s="27"/>
      <c r="X111" s="47">
        <v>0</v>
      </c>
      <c r="Y111" s="27"/>
    </row>
    <row r="112" spans="1:25" x14ac:dyDescent="0.2">
      <c r="A112" s="26" t="s">
        <v>1179</v>
      </c>
      <c r="B112" s="27"/>
      <c r="C112" s="28" t="s">
        <v>1178</v>
      </c>
      <c r="D112" s="29"/>
      <c r="E112" s="29"/>
      <c r="F112" s="27"/>
      <c r="G112" s="5">
        <v>46049830</v>
      </c>
      <c r="I112" s="5">
        <v>64263969</v>
      </c>
      <c r="K112" s="47">
        <v>0</v>
      </c>
      <c r="L112" s="27"/>
      <c r="N112" s="47">
        <v>18214139</v>
      </c>
      <c r="O112" s="27"/>
      <c r="Q112" s="5">
        <v>0</v>
      </c>
      <c r="S112" s="5">
        <v>18214139</v>
      </c>
      <c r="U112" s="47">
        <v>0</v>
      </c>
      <c r="V112" s="27"/>
      <c r="X112" s="47">
        <v>0</v>
      </c>
      <c r="Y112" s="27"/>
    </row>
    <row r="113" spans="1:25" x14ac:dyDescent="0.2">
      <c r="A113" s="26" t="s">
        <v>1177</v>
      </c>
      <c r="B113" s="27"/>
      <c r="C113" s="28" t="s">
        <v>1176</v>
      </c>
      <c r="D113" s="29"/>
      <c r="E113" s="29"/>
      <c r="F113" s="27"/>
      <c r="G113" s="5">
        <v>12327594</v>
      </c>
      <c r="I113" s="5">
        <v>69265146</v>
      </c>
      <c r="K113" s="47">
        <v>0</v>
      </c>
      <c r="L113" s="27"/>
      <c r="N113" s="47">
        <v>56937552</v>
      </c>
      <c r="O113" s="27"/>
      <c r="Q113" s="5">
        <v>0</v>
      </c>
      <c r="S113" s="5">
        <v>56937552</v>
      </c>
      <c r="U113" s="47">
        <v>0</v>
      </c>
      <c r="V113" s="27"/>
      <c r="X113" s="47">
        <v>0</v>
      </c>
      <c r="Y113" s="27"/>
    </row>
    <row r="114" spans="1:25" x14ac:dyDescent="0.2">
      <c r="A114" s="26" t="s">
        <v>1175</v>
      </c>
      <c r="B114" s="27"/>
      <c r="C114" s="28" t="s">
        <v>1174</v>
      </c>
      <c r="D114" s="29"/>
      <c r="E114" s="29"/>
      <c r="F114" s="27"/>
      <c r="G114" s="5">
        <v>69880378</v>
      </c>
      <c r="I114" s="5">
        <v>89232173</v>
      </c>
      <c r="K114" s="47">
        <v>0</v>
      </c>
      <c r="L114" s="27"/>
      <c r="N114" s="47">
        <v>19351795</v>
      </c>
      <c r="O114" s="27"/>
      <c r="Q114" s="5">
        <v>0</v>
      </c>
      <c r="S114" s="5">
        <v>19351795</v>
      </c>
      <c r="U114" s="47">
        <v>0</v>
      </c>
      <c r="V114" s="27"/>
      <c r="X114" s="47">
        <v>0</v>
      </c>
      <c r="Y114" s="27"/>
    </row>
    <row r="115" spans="1:25" x14ac:dyDescent="0.2">
      <c r="A115" s="26" t="s">
        <v>1173</v>
      </c>
      <c r="B115" s="27"/>
      <c r="C115" s="28" t="s">
        <v>1172</v>
      </c>
      <c r="D115" s="29"/>
      <c r="E115" s="29"/>
      <c r="F115" s="27"/>
      <c r="G115" s="5">
        <v>14642981</v>
      </c>
      <c r="I115" s="5">
        <v>14786766</v>
      </c>
      <c r="K115" s="47">
        <v>0</v>
      </c>
      <c r="L115" s="27"/>
      <c r="N115" s="47">
        <v>143785</v>
      </c>
      <c r="O115" s="27"/>
      <c r="Q115" s="5">
        <v>0</v>
      </c>
      <c r="S115" s="5">
        <v>143785</v>
      </c>
      <c r="U115" s="47">
        <v>0</v>
      </c>
      <c r="V115" s="27"/>
      <c r="X115" s="47">
        <v>0</v>
      </c>
      <c r="Y115" s="27"/>
    </row>
    <row r="116" spans="1:25" x14ac:dyDescent="0.2">
      <c r="A116" s="26" t="s">
        <v>1171</v>
      </c>
      <c r="B116" s="27"/>
      <c r="C116" s="28" t="s">
        <v>1170</v>
      </c>
      <c r="D116" s="29"/>
      <c r="E116" s="29"/>
      <c r="F116" s="27"/>
      <c r="G116" s="5">
        <v>8494478</v>
      </c>
      <c r="I116" s="5">
        <v>8745241</v>
      </c>
      <c r="K116" s="47">
        <v>0</v>
      </c>
      <c r="L116" s="27"/>
      <c r="N116" s="47">
        <v>250763</v>
      </c>
      <c r="O116" s="27"/>
      <c r="Q116" s="5">
        <v>0</v>
      </c>
      <c r="S116" s="5">
        <v>250763</v>
      </c>
      <c r="U116" s="47">
        <v>0</v>
      </c>
      <c r="V116" s="27"/>
      <c r="X116" s="47">
        <v>0</v>
      </c>
      <c r="Y116" s="27"/>
    </row>
    <row r="117" spans="1:25" x14ac:dyDescent="0.2">
      <c r="A117" s="26" t="s">
        <v>1169</v>
      </c>
      <c r="B117" s="27"/>
      <c r="C117" s="28" t="s">
        <v>1168</v>
      </c>
      <c r="D117" s="29"/>
      <c r="E117" s="29"/>
      <c r="F117" s="27"/>
      <c r="G117" s="5">
        <v>92305590</v>
      </c>
      <c r="I117" s="5">
        <v>99895280</v>
      </c>
      <c r="K117" s="47">
        <v>0</v>
      </c>
      <c r="L117" s="27"/>
      <c r="N117" s="47">
        <v>7589690</v>
      </c>
      <c r="O117" s="27"/>
      <c r="Q117" s="5">
        <v>0</v>
      </c>
      <c r="S117" s="5">
        <v>7589690</v>
      </c>
      <c r="U117" s="47">
        <v>0</v>
      </c>
      <c r="V117" s="27"/>
      <c r="X117" s="47">
        <v>0</v>
      </c>
      <c r="Y117" s="27"/>
    </row>
    <row r="118" spans="1:25" x14ac:dyDescent="0.2">
      <c r="A118" s="26" t="s">
        <v>1167</v>
      </c>
      <c r="B118" s="27"/>
      <c r="C118" s="28" t="s">
        <v>1166</v>
      </c>
      <c r="D118" s="29"/>
      <c r="E118" s="29"/>
      <c r="F118" s="27"/>
      <c r="G118" s="5">
        <v>179184</v>
      </c>
      <c r="I118" s="5">
        <v>179184</v>
      </c>
      <c r="K118" s="47">
        <v>0</v>
      </c>
      <c r="L118" s="27"/>
      <c r="N118" s="47">
        <v>0</v>
      </c>
      <c r="O118" s="27"/>
      <c r="Q118" s="5">
        <v>0</v>
      </c>
      <c r="S118" s="5">
        <v>0</v>
      </c>
      <c r="U118" s="47">
        <v>0</v>
      </c>
      <c r="V118" s="27"/>
      <c r="X118" s="47">
        <v>0</v>
      </c>
      <c r="Y118" s="27"/>
    </row>
    <row r="119" spans="1:25" x14ac:dyDescent="0.2">
      <c r="A119" s="26" t="s">
        <v>1165</v>
      </c>
      <c r="B119" s="27"/>
      <c r="C119" s="28" t="s">
        <v>1164</v>
      </c>
      <c r="D119" s="29"/>
      <c r="E119" s="29"/>
      <c r="F119" s="27"/>
      <c r="G119" s="5">
        <v>86261453</v>
      </c>
      <c r="I119" s="5">
        <v>120575295</v>
      </c>
      <c r="K119" s="47">
        <v>0</v>
      </c>
      <c r="L119" s="27"/>
      <c r="N119" s="47">
        <v>34313842</v>
      </c>
      <c r="O119" s="27"/>
      <c r="Q119" s="5">
        <v>0</v>
      </c>
      <c r="S119" s="5">
        <v>34313842</v>
      </c>
      <c r="U119" s="47">
        <v>0</v>
      </c>
      <c r="V119" s="27"/>
      <c r="X119" s="47">
        <v>0</v>
      </c>
      <c r="Y119" s="27"/>
    </row>
    <row r="120" spans="1:25" x14ac:dyDescent="0.2">
      <c r="A120" s="26" t="s">
        <v>223</v>
      </c>
      <c r="B120" s="27"/>
      <c r="C120" s="28" t="s">
        <v>224</v>
      </c>
      <c r="D120" s="29"/>
      <c r="E120" s="29"/>
      <c r="F120" s="27"/>
      <c r="G120" s="5">
        <v>753816141</v>
      </c>
      <c r="I120" s="5">
        <v>803392305</v>
      </c>
      <c r="K120" s="47">
        <v>0</v>
      </c>
      <c r="L120" s="27"/>
      <c r="N120" s="47">
        <v>49576164</v>
      </c>
      <c r="O120" s="27"/>
      <c r="Q120" s="5">
        <v>0</v>
      </c>
      <c r="S120" s="5">
        <v>49576164</v>
      </c>
      <c r="U120" s="47">
        <v>0</v>
      </c>
      <c r="V120" s="27"/>
      <c r="X120" s="47">
        <v>0</v>
      </c>
      <c r="Y120" s="27"/>
    </row>
    <row r="121" spans="1:25" x14ac:dyDescent="0.2">
      <c r="A121" s="26" t="s">
        <v>225</v>
      </c>
      <c r="B121" s="27"/>
      <c r="C121" s="28" t="s">
        <v>226</v>
      </c>
      <c r="D121" s="29"/>
      <c r="E121" s="29"/>
      <c r="F121" s="27"/>
      <c r="G121" s="5">
        <v>2866096762</v>
      </c>
      <c r="I121" s="5">
        <v>3054334972</v>
      </c>
      <c r="K121" s="47">
        <v>0</v>
      </c>
      <c r="L121" s="27"/>
      <c r="N121" s="47">
        <v>188238210</v>
      </c>
      <c r="O121" s="27"/>
      <c r="Q121" s="5">
        <v>0</v>
      </c>
      <c r="S121" s="5">
        <v>188238210</v>
      </c>
      <c r="U121" s="47">
        <v>0</v>
      </c>
      <c r="V121" s="27"/>
      <c r="X121" s="47">
        <v>0</v>
      </c>
      <c r="Y121" s="27"/>
    </row>
    <row r="122" spans="1:25" x14ac:dyDescent="0.2">
      <c r="A122" s="26" t="s">
        <v>227</v>
      </c>
      <c r="B122" s="27"/>
      <c r="C122" s="28" t="s">
        <v>228</v>
      </c>
      <c r="D122" s="29"/>
      <c r="E122" s="29"/>
      <c r="F122" s="27"/>
      <c r="G122" s="5">
        <v>957385475</v>
      </c>
      <c r="I122" s="5">
        <v>1024679702</v>
      </c>
      <c r="K122" s="47">
        <v>0</v>
      </c>
      <c r="L122" s="27"/>
      <c r="N122" s="47">
        <v>67294227</v>
      </c>
      <c r="O122" s="27"/>
      <c r="Q122" s="5">
        <v>0</v>
      </c>
      <c r="S122" s="5">
        <v>67294227</v>
      </c>
      <c r="U122" s="47">
        <v>0</v>
      </c>
      <c r="V122" s="27"/>
      <c r="X122" s="47">
        <v>0</v>
      </c>
      <c r="Y122" s="27"/>
    </row>
    <row r="123" spans="1:25" x14ac:dyDescent="0.2">
      <c r="A123" s="26" t="s">
        <v>229</v>
      </c>
      <c r="B123" s="27"/>
      <c r="C123" s="28" t="s">
        <v>230</v>
      </c>
      <c r="D123" s="29"/>
      <c r="E123" s="29"/>
      <c r="F123" s="27"/>
      <c r="G123" s="5">
        <v>462812168</v>
      </c>
      <c r="I123" s="5">
        <v>493412569</v>
      </c>
      <c r="K123" s="47">
        <v>0</v>
      </c>
      <c r="L123" s="27"/>
      <c r="N123" s="47">
        <v>30600401</v>
      </c>
      <c r="O123" s="27"/>
      <c r="Q123" s="5">
        <v>0</v>
      </c>
      <c r="S123" s="5">
        <v>30600401</v>
      </c>
      <c r="U123" s="47">
        <v>0</v>
      </c>
      <c r="V123" s="27"/>
      <c r="X123" s="47">
        <v>0</v>
      </c>
      <c r="Y123" s="27"/>
    </row>
    <row r="124" spans="1:25" x14ac:dyDescent="0.2">
      <c r="A124" s="26" t="s">
        <v>231</v>
      </c>
      <c r="B124" s="27"/>
      <c r="C124" s="28" t="s">
        <v>232</v>
      </c>
      <c r="D124" s="29"/>
      <c r="E124" s="29"/>
      <c r="F124" s="27"/>
      <c r="G124" s="5">
        <v>977780191</v>
      </c>
      <c r="I124" s="5">
        <v>1039813808</v>
      </c>
      <c r="K124" s="47">
        <v>0</v>
      </c>
      <c r="L124" s="27"/>
      <c r="N124" s="47">
        <v>62033617</v>
      </c>
      <c r="O124" s="27"/>
      <c r="Q124" s="5">
        <v>0</v>
      </c>
      <c r="S124" s="5">
        <v>62033617</v>
      </c>
      <c r="U124" s="47">
        <v>0</v>
      </c>
      <c r="V124" s="27"/>
      <c r="X124" s="47">
        <v>0</v>
      </c>
      <c r="Y124" s="27"/>
    </row>
    <row r="125" spans="1:25" x14ac:dyDescent="0.2">
      <c r="A125" s="26" t="s">
        <v>233</v>
      </c>
      <c r="B125" s="27"/>
      <c r="C125" s="28" t="s">
        <v>234</v>
      </c>
      <c r="D125" s="29"/>
      <c r="E125" s="29"/>
      <c r="F125" s="27"/>
      <c r="G125" s="5">
        <v>1440411678</v>
      </c>
      <c r="I125" s="5">
        <v>1536803834</v>
      </c>
      <c r="K125" s="47">
        <v>0</v>
      </c>
      <c r="L125" s="27"/>
      <c r="N125" s="47">
        <v>96392156</v>
      </c>
      <c r="O125" s="27"/>
      <c r="Q125" s="5">
        <v>0</v>
      </c>
      <c r="S125" s="5">
        <v>96392156</v>
      </c>
      <c r="U125" s="47">
        <v>0</v>
      </c>
      <c r="V125" s="27"/>
      <c r="X125" s="47">
        <v>0</v>
      </c>
      <c r="Y125" s="27"/>
    </row>
    <row r="126" spans="1:25" x14ac:dyDescent="0.2">
      <c r="A126" s="26" t="s">
        <v>235</v>
      </c>
      <c r="B126" s="27"/>
      <c r="C126" s="28" t="s">
        <v>236</v>
      </c>
      <c r="D126" s="29"/>
      <c r="E126" s="29"/>
      <c r="F126" s="27"/>
      <c r="G126" s="5">
        <v>45280720</v>
      </c>
      <c r="I126" s="5">
        <v>54225498</v>
      </c>
      <c r="K126" s="47">
        <v>0</v>
      </c>
      <c r="L126" s="27"/>
      <c r="N126" s="47">
        <v>8944778</v>
      </c>
      <c r="O126" s="27"/>
      <c r="Q126" s="5">
        <v>0</v>
      </c>
      <c r="S126" s="5">
        <v>8944778</v>
      </c>
      <c r="U126" s="47">
        <v>0</v>
      </c>
      <c r="V126" s="27"/>
      <c r="X126" s="47">
        <v>0</v>
      </c>
      <c r="Y126" s="27"/>
    </row>
    <row r="127" spans="1:25" x14ac:dyDescent="0.2">
      <c r="A127" s="26" t="s">
        <v>1163</v>
      </c>
      <c r="B127" s="27"/>
      <c r="C127" s="28" t="s">
        <v>1162</v>
      </c>
      <c r="D127" s="29"/>
      <c r="E127" s="29"/>
      <c r="F127" s="27"/>
      <c r="G127" s="5">
        <v>0</v>
      </c>
      <c r="I127" s="5">
        <v>152510013</v>
      </c>
      <c r="K127" s="47">
        <v>0</v>
      </c>
      <c r="L127" s="27"/>
      <c r="N127" s="47">
        <v>152510013</v>
      </c>
      <c r="O127" s="27"/>
      <c r="Q127" s="5">
        <v>0</v>
      </c>
      <c r="S127" s="5">
        <v>152510013</v>
      </c>
      <c r="U127" s="47">
        <v>0</v>
      </c>
      <c r="V127" s="27"/>
      <c r="X127" s="47">
        <v>0</v>
      </c>
      <c r="Y127" s="27"/>
    </row>
    <row r="128" spans="1:25" x14ac:dyDescent="0.2">
      <c r="A128" s="26" t="s">
        <v>237</v>
      </c>
      <c r="B128" s="27"/>
      <c r="C128" s="28" t="s">
        <v>238</v>
      </c>
      <c r="D128" s="29"/>
      <c r="E128" s="29"/>
      <c r="F128" s="27"/>
      <c r="G128" s="5">
        <v>1957814166</v>
      </c>
      <c r="I128" s="5">
        <v>2048466810</v>
      </c>
      <c r="K128" s="47">
        <v>0</v>
      </c>
      <c r="L128" s="27"/>
      <c r="N128" s="47">
        <v>90652644</v>
      </c>
      <c r="O128" s="27"/>
      <c r="Q128" s="5">
        <v>0</v>
      </c>
      <c r="S128" s="5">
        <v>90652644</v>
      </c>
      <c r="U128" s="47">
        <v>0</v>
      </c>
      <c r="V128" s="27"/>
      <c r="X128" s="47">
        <v>0</v>
      </c>
      <c r="Y128" s="27"/>
    </row>
    <row r="129" spans="1:25" x14ac:dyDescent="0.2">
      <c r="A129" s="26" t="s">
        <v>239</v>
      </c>
      <c r="B129" s="27"/>
      <c r="C129" s="28" t="s">
        <v>240</v>
      </c>
      <c r="D129" s="29"/>
      <c r="E129" s="29"/>
      <c r="F129" s="27"/>
      <c r="G129" s="5">
        <v>441161282</v>
      </c>
      <c r="I129" s="5">
        <v>472493891</v>
      </c>
      <c r="K129" s="47">
        <v>0</v>
      </c>
      <c r="L129" s="27"/>
      <c r="N129" s="47">
        <v>31332609</v>
      </c>
      <c r="O129" s="27"/>
      <c r="Q129" s="5">
        <v>0</v>
      </c>
      <c r="S129" s="5">
        <v>31332609</v>
      </c>
      <c r="U129" s="47">
        <v>0</v>
      </c>
      <c r="V129" s="27"/>
      <c r="X129" s="47">
        <v>0</v>
      </c>
      <c r="Y129" s="27"/>
    </row>
    <row r="130" spans="1:25" x14ac:dyDescent="0.2">
      <c r="A130" s="26" t="s">
        <v>241</v>
      </c>
      <c r="B130" s="27"/>
      <c r="C130" s="28" t="s">
        <v>242</v>
      </c>
      <c r="D130" s="29"/>
      <c r="E130" s="29"/>
      <c r="F130" s="27"/>
      <c r="G130" s="5">
        <v>927627142</v>
      </c>
      <c r="I130" s="5">
        <v>985318514</v>
      </c>
      <c r="K130" s="47">
        <v>0</v>
      </c>
      <c r="L130" s="27"/>
      <c r="N130" s="47">
        <v>57691372</v>
      </c>
      <c r="O130" s="27"/>
      <c r="Q130" s="5">
        <v>0</v>
      </c>
      <c r="S130" s="5">
        <v>57691372</v>
      </c>
      <c r="U130" s="47">
        <v>0</v>
      </c>
      <c r="V130" s="27"/>
      <c r="X130" s="47">
        <v>0</v>
      </c>
      <c r="Y130" s="27"/>
    </row>
    <row r="131" spans="1:25" x14ac:dyDescent="0.2">
      <c r="A131" s="26" t="s">
        <v>243</v>
      </c>
      <c r="B131" s="27"/>
      <c r="C131" s="28" t="s">
        <v>244</v>
      </c>
      <c r="D131" s="29"/>
      <c r="E131" s="29"/>
      <c r="F131" s="27"/>
      <c r="G131" s="5">
        <v>5131259</v>
      </c>
      <c r="I131" s="5">
        <v>5546573</v>
      </c>
      <c r="K131" s="47">
        <v>0</v>
      </c>
      <c r="L131" s="27"/>
      <c r="N131" s="47">
        <v>415314</v>
      </c>
      <c r="O131" s="27"/>
      <c r="Q131" s="5">
        <v>0</v>
      </c>
      <c r="S131" s="5">
        <v>415314</v>
      </c>
      <c r="U131" s="47">
        <v>0</v>
      </c>
      <c r="V131" s="27"/>
      <c r="X131" s="47">
        <v>0</v>
      </c>
      <c r="Y131" s="27"/>
    </row>
    <row r="132" spans="1:25" x14ac:dyDescent="0.2">
      <c r="A132" s="26" t="s">
        <v>245</v>
      </c>
      <c r="B132" s="27"/>
      <c r="C132" s="28" t="s">
        <v>246</v>
      </c>
      <c r="D132" s="29"/>
      <c r="E132" s="29"/>
      <c r="F132" s="27"/>
      <c r="G132" s="5">
        <v>646443337</v>
      </c>
      <c r="I132" s="5">
        <v>687581036</v>
      </c>
      <c r="K132" s="47">
        <v>0</v>
      </c>
      <c r="L132" s="27"/>
      <c r="N132" s="47">
        <v>41137699</v>
      </c>
      <c r="O132" s="27"/>
      <c r="Q132" s="5">
        <v>0</v>
      </c>
      <c r="S132" s="5">
        <v>41137699</v>
      </c>
      <c r="U132" s="47">
        <v>0</v>
      </c>
      <c r="V132" s="27"/>
      <c r="X132" s="47">
        <v>0</v>
      </c>
      <c r="Y132" s="27"/>
    </row>
    <row r="133" spans="1:25" x14ac:dyDescent="0.2">
      <c r="A133" s="26" t="s">
        <v>247</v>
      </c>
      <c r="B133" s="27"/>
      <c r="C133" s="28" t="s">
        <v>248</v>
      </c>
      <c r="D133" s="29"/>
      <c r="E133" s="29"/>
      <c r="F133" s="27"/>
      <c r="G133" s="5">
        <v>111442517</v>
      </c>
      <c r="I133" s="5">
        <v>117694163</v>
      </c>
      <c r="K133" s="47">
        <v>0</v>
      </c>
      <c r="L133" s="27"/>
      <c r="N133" s="47">
        <v>6251646</v>
      </c>
      <c r="O133" s="27"/>
      <c r="Q133" s="5">
        <v>0</v>
      </c>
      <c r="S133" s="5">
        <v>6251646</v>
      </c>
      <c r="U133" s="47">
        <v>0</v>
      </c>
      <c r="V133" s="27"/>
      <c r="X133" s="47">
        <v>0</v>
      </c>
      <c r="Y133" s="27"/>
    </row>
    <row r="134" spans="1:25" x14ac:dyDescent="0.2">
      <c r="A134" s="26" t="s">
        <v>249</v>
      </c>
      <c r="B134" s="27"/>
      <c r="C134" s="28" t="s">
        <v>250</v>
      </c>
      <c r="D134" s="29"/>
      <c r="E134" s="29"/>
      <c r="F134" s="27"/>
      <c r="G134" s="5">
        <v>300469532</v>
      </c>
      <c r="I134" s="5">
        <v>317902433</v>
      </c>
      <c r="K134" s="47">
        <v>0</v>
      </c>
      <c r="L134" s="27"/>
      <c r="N134" s="47">
        <v>17432901</v>
      </c>
      <c r="O134" s="27"/>
      <c r="Q134" s="5">
        <v>0</v>
      </c>
      <c r="S134" s="5">
        <v>17432901</v>
      </c>
      <c r="U134" s="47">
        <v>0</v>
      </c>
      <c r="V134" s="27"/>
      <c r="X134" s="47">
        <v>0</v>
      </c>
      <c r="Y134" s="27"/>
    </row>
    <row r="135" spans="1:25" x14ac:dyDescent="0.2">
      <c r="A135" s="26" t="s">
        <v>251</v>
      </c>
      <c r="B135" s="27"/>
      <c r="C135" s="28" t="s">
        <v>252</v>
      </c>
      <c r="D135" s="29"/>
      <c r="E135" s="29"/>
      <c r="F135" s="27"/>
      <c r="G135" s="5">
        <v>857029318</v>
      </c>
      <c r="I135" s="5">
        <v>914378109</v>
      </c>
      <c r="K135" s="47">
        <v>0</v>
      </c>
      <c r="L135" s="27"/>
      <c r="N135" s="47">
        <v>57348791</v>
      </c>
      <c r="O135" s="27"/>
      <c r="Q135" s="5">
        <v>0</v>
      </c>
      <c r="S135" s="5">
        <v>57348791</v>
      </c>
      <c r="U135" s="47">
        <v>0</v>
      </c>
      <c r="V135" s="27"/>
      <c r="X135" s="47">
        <v>0</v>
      </c>
      <c r="Y135" s="27"/>
    </row>
    <row r="136" spans="1:25" x14ac:dyDescent="0.2">
      <c r="A136" s="26" t="s">
        <v>1161</v>
      </c>
      <c r="B136" s="27"/>
      <c r="C136" s="28" t="s">
        <v>1160</v>
      </c>
      <c r="D136" s="29"/>
      <c r="E136" s="29"/>
      <c r="F136" s="27"/>
      <c r="G136" s="5">
        <v>0</v>
      </c>
      <c r="I136" s="5">
        <v>421213</v>
      </c>
      <c r="K136" s="47">
        <v>0</v>
      </c>
      <c r="L136" s="27"/>
      <c r="N136" s="47">
        <v>421213</v>
      </c>
      <c r="O136" s="27"/>
      <c r="Q136" s="5">
        <v>0</v>
      </c>
      <c r="S136" s="5">
        <v>421213</v>
      </c>
      <c r="U136" s="47">
        <v>0</v>
      </c>
      <c r="V136" s="27"/>
      <c r="X136" s="47">
        <v>0</v>
      </c>
      <c r="Y136" s="27"/>
    </row>
    <row r="137" spans="1:25" x14ac:dyDescent="0.2">
      <c r="A137" s="26" t="s">
        <v>255</v>
      </c>
      <c r="B137" s="27"/>
      <c r="C137" s="28" t="s">
        <v>256</v>
      </c>
      <c r="D137" s="29"/>
      <c r="E137" s="29"/>
      <c r="F137" s="27"/>
      <c r="G137" s="5">
        <v>415789355</v>
      </c>
      <c r="I137" s="5">
        <v>435970613</v>
      </c>
      <c r="K137" s="47">
        <v>0</v>
      </c>
      <c r="L137" s="27"/>
      <c r="N137" s="47">
        <v>20181258</v>
      </c>
      <c r="O137" s="27"/>
      <c r="Q137" s="5">
        <v>0</v>
      </c>
      <c r="S137" s="5">
        <v>20181258</v>
      </c>
      <c r="U137" s="47">
        <v>0</v>
      </c>
      <c r="V137" s="27"/>
      <c r="X137" s="47">
        <v>0</v>
      </c>
      <c r="Y137" s="27"/>
    </row>
    <row r="138" spans="1:25" x14ac:dyDescent="0.2">
      <c r="A138" s="26" t="s">
        <v>1159</v>
      </c>
      <c r="B138" s="27"/>
      <c r="C138" s="28" t="s">
        <v>1158</v>
      </c>
      <c r="D138" s="29"/>
      <c r="E138" s="29"/>
      <c r="F138" s="27"/>
      <c r="G138" s="5">
        <v>14066947</v>
      </c>
      <c r="I138" s="5">
        <v>14066947</v>
      </c>
      <c r="K138" s="47">
        <v>0</v>
      </c>
      <c r="L138" s="27"/>
      <c r="N138" s="47">
        <v>0</v>
      </c>
      <c r="O138" s="27"/>
      <c r="Q138" s="5">
        <v>0</v>
      </c>
      <c r="S138" s="5">
        <v>0</v>
      </c>
      <c r="U138" s="47">
        <v>0</v>
      </c>
      <c r="V138" s="27"/>
      <c r="X138" s="47">
        <v>0</v>
      </c>
      <c r="Y138" s="27"/>
    </row>
    <row r="139" spans="1:25" x14ac:dyDescent="0.2">
      <c r="A139" s="26" t="s">
        <v>1157</v>
      </c>
      <c r="B139" s="27"/>
      <c r="C139" s="28" t="s">
        <v>1156</v>
      </c>
      <c r="D139" s="29"/>
      <c r="E139" s="29"/>
      <c r="F139" s="27"/>
      <c r="G139" s="5">
        <v>52733885</v>
      </c>
      <c r="I139" s="5">
        <v>52733885</v>
      </c>
      <c r="K139" s="47">
        <v>0</v>
      </c>
      <c r="L139" s="27"/>
      <c r="N139" s="47">
        <v>0</v>
      </c>
      <c r="O139" s="27"/>
      <c r="Q139" s="5">
        <v>0</v>
      </c>
      <c r="S139" s="5">
        <v>0</v>
      </c>
      <c r="U139" s="47">
        <v>0</v>
      </c>
      <c r="V139" s="27"/>
      <c r="X139" s="47">
        <v>0</v>
      </c>
      <c r="Y139" s="27"/>
    </row>
    <row r="140" spans="1:25" x14ac:dyDescent="0.2">
      <c r="A140" s="26" t="s">
        <v>1155</v>
      </c>
      <c r="B140" s="27"/>
      <c r="C140" s="28" t="s">
        <v>1154</v>
      </c>
      <c r="D140" s="29"/>
      <c r="E140" s="29"/>
      <c r="F140" s="27"/>
      <c r="G140" s="5">
        <v>16596112</v>
      </c>
      <c r="I140" s="5">
        <v>16596112</v>
      </c>
      <c r="K140" s="47">
        <v>0</v>
      </c>
      <c r="L140" s="27"/>
      <c r="N140" s="47">
        <v>0</v>
      </c>
      <c r="O140" s="27"/>
      <c r="Q140" s="5">
        <v>0</v>
      </c>
      <c r="S140" s="5">
        <v>0</v>
      </c>
      <c r="U140" s="47">
        <v>0</v>
      </c>
      <c r="V140" s="27"/>
      <c r="X140" s="47">
        <v>0</v>
      </c>
      <c r="Y140" s="27"/>
    </row>
    <row r="141" spans="1:25" x14ac:dyDescent="0.2">
      <c r="A141" s="26" t="s">
        <v>1153</v>
      </c>
      <c r="B141" s="27"/>
      <c r="C141" s="28" t="s">
        <v>1152</v>
      </c>
      <c r="D141" s="29"/>
      <c r="E141" s="29"/>
      <c r="F141" s="27"/>
      <c r="G141" s="5">
        <v>8219791</v>
      </c>
      <c r="I141" s="5">
        <v>8219791</v>
      </c>
      <c r="K141" s="47">
        <v>0</v>
      </c>
      <c r="L141" s="27"/>
      <c r="N141" s="47">
        <v>0</v>
      </c>
      <c r="O141" s="27"/>
      <c r="Q141" s="5">
        <v>0</v>
      </c>
      <c r="S141" s="5">
        <v>0</v>
      </c>
      <c r="U141" s="47">
        <v>0</v>
      </c>
      <c r="V141" s="27"/>
      <c r="X141" s="47">
        <v>0</v>
      </c>
      <c r="Y141" s="27"/>
    </row>
    <row r="142" spans="1:25" x14ac:dyDescent="0.2">
      <c r="A142" s="26" t="s">
        <v>1151</v>
      </c>
      <c r="B142" s="27"/>
      <c r="C142" s="28" t="s">
        <v>1150</v>
      </c>
      <c r="D142" s="29"/>
      <c r="E142" s="29"/>
      <c r="F142" s="27"/>
      <c r="G142" s="5">
        <v>17983775</v>
      </c>
      <c r="I142" s="5">
        <v>17983775</v>
      </c>
      <c r="K142" s="47">
        <v>0</v>
      </c>
      <c r="L142" s="27"/>
      <c r="N142" s="47">
        <v>0</v>
      </c>
      <c r="O142" s="27"/>
      <c r="Q142" s="5">
        <v>0</v>
      </c>
      <c r="S142" s="5">
        <v>0</v>
      </c>
      <c r="U142" s="47">
        <v>0</v>
      </c>
      <c r="V142" s="27"/>
      <c r="X142" s="47">
        <v>0</v>
      </c>
      <c r="Y142" s="27"/>
    </row>
    <row r="143" spans="1:25" x14ac:dyDescent="0.2">
      <c r="A143" s="26" t="s">
        <v>1149</v>
      </c>
      <c r="B143" s="27"/>
      <c r="C143" s="28" t="s">
        <v>1148</v>
      </c>
      <c r="D143" s="29"/>
      <c r="E143" s="29"/>
      <c r="F143" s="27"/>
      <c r="G143" s="5">
        <v>23666142</v>
      </c>
      <c r="I143" s="5">
        <v>23666142</v>
      </c>
      <c r="K143" s="47">
        <v>0</v>
      </c>
      <c r="L143" s="27"/>
      <c r="N143" s="47">
        <v>0</v>
      </c>
      <c r="O143" s="27"/>
      <c r="Q143" s="5">
        <v>0</v>
      </c>
      <c r="S143" s="5">
        <v>0</v>
      </c>
      <c r="U143" s="47">
        <v>0</v>
      </c>
      <c r="V143" s="27"/>
      <c r="X143" s="47">
        <v>0</v>
      </c>
      <c r="Y143" s="27"/>
    </row>
    <row r="144" spans="1:25" x14ac:dyDescent="0.2">
      <c r="A144" s="26" t="s">
        <v>257</v>
      </c>
      <c r="B144" s="27"/>
      <c r="C144" s="28" t="s">
        <v>258</v>
      </c>
      <c r="D144" s="29"/>
      <c r="E144" s="29"/>
      <c r="F144" s="27"/>
      <c r="G144" s="5">
        <v>1124674856</v>
      </c>
      <c r="I144" s="5">
        <v>1202251469</v>
      </c>
      <c r="K144" s="47">
        <v>0</v>
      </c>
      <c r="L144" s="27"/>
      <c r="N144" s="47">
        <v>77576613</v>
      </c>
      <c r="O144" s="27"/>
      <c r="Q144" s="5">
        <v>0</v>
      </c>
      <c r="S144" s="5">
        <v>77576613</v>
      </c>
      <c r="U144" s="47">
        <v>0</v>
      </c>
      <c r="V144" s="27"/>
      <c r="X144" s="47">
        <v>0</v>
      </c>
      <c r="Y144" s="27"/>
    </row>
    <row r="145" spans="1:25" x14ac:dyDescent="0.2">
      <c r="A145" s="26" t="s">
        <v>259</v>
      </c>
      <c r="B145" s="27"/>
      <c r="C145" s="28" t="s">
        <v>260</v>
      </c>
      <c r="D145" s="29"/>
      <c r="E145" s="29"/>
      <c r="F145" s="27"/>
      <c r="G145" s="5">
        <v>946735054</v>
      </c>
      <c r="I145" s="5">
        <v>997827610</v>
      </c>
      <c r="K145" s="47">
        <v>0</v>
      </c>
      <c r="L145" s="27"/>
      <c r="N145" s="47">
        <v>51092556</v>
      </c>
      <c r="O145" s="27"/>
      <c r="Q145" s="5">
        <v>0</v>
      </c>
      <c r="S145" s="5">
        <v>51092556</v>
      </c>
      <c r="U145" s="47">
        <v>0</v>
      </c>
      <c r="V145" s="27"/>
      <c r="X145" s="47">
        <v>0</v>
      </c>
      <c r="Y145" s="27"/>
    </row>
    <row r="146" spans="1:25" x14ac:dyDescent="0.2">
      <c r="A146" s="26" t="s">
        <v>1147</v>
      </c>
      <c r="B146" s="27"/>
      <c r="C146" s="28" t="s">
        <v>1146</v>
      </c>
      <c r="D146" s="29"/>
      <c r="E146" s="29"/>
      <c r="F146" s="27"/>
      <c r="G146" s="5">
        <v>213317234</v>
      </c>
      <c r="I146" s="5">
        <v>213317234</v>
      </c>
      <c r="K146" s="47">
        <v>0</v>
      </c>
      <c r="L146" s="27"/>
      <c r="N146" s="47">
        <v>0</v>
      </c>
      <c r="O146" s="27"/>
      <c r="Q146" s="5">
        <v>0</v>
      </c>
      <c r="S146" s="5">
        <v>0</v>
      </c>
      <c r="U146" s="47">
        <v>0</v>
      </c>
      <c r="V146" s="27"/>
      <c r="X146" s="47">
        <v>0</v>
      </c>
      <c r="Y146" s="27"/>
    </row>
    <row r="147" spans="1:25" x14ac:dyDescent="0.2">
      <c r="A147" s="26" t="s">
        <v>1145</v>
      </c>
      <c r="B147" s="27"/>
      <c r="C147" s="28" t="s">
        <v>1144</v>
      </c>
      <c r="D147" s="29"/>
      <c r="E147" s="29"/>
      <c r="F147" s="27"/>
      <c r="G147" s="5">
        <v>0</v>
      </c>
      <c r="I147" s="5">
        <v>16231685</v>
      </c>
      <c r="K147" s="47">
        <v>0</v>
      </c>
      <c r="L147" s="27"/>
      <c r="N147" s="47">
        <v>16231685</v>
      </c>
      <c r="O147" s="27"/>
      <c r="Q147" s="5">
        <v>0</v>
      </c>
      <c r="S147" s="5">
        <v>16231685</v>
      </c>
      <c r="U147" s="47">
        <v>0</v>
      </c>
      <c r="V147" s="27"/>
      <c r="X147" s="47">
        <v>0</v>
      </c>
      <c r="Y147" s="27"/>
    </row>
    <row r="148" spans="1:25" x14ac:dyDescent="0.2">
      <c r="A148" s="26" t="s">
        <v>1143</v>
      </c>
      <c r="B148" s="27"/>
      <c r="C148" s="28" t="s">
        <v>1142</v>
      </c>
      <c r="D148" s="29"/>
      <c r="E148" s="29"/>
      <c r="F148" s="27"/>
      <c r="G148" s="5">
        <v>0</v>
      </c>
      <c r="I148" s="5">
        <v>12897764</v>
      </c>
      <c r="K148" s="47">
        <v>0</v>
      </c>
      <c r="L148" s="27"/>
      <c r="N148" s="47">
        <v>12897764</v>
      </c>
      <c r="O148" s="27"/>
      <c r="Q148" s="5">
        <v>0</v>
      </c>
      <c r="S148" s="5">
        <v>12897764</v>
      </c>
      <c r="U148" s="47">
        <v>0</v>
      </c>
      <c r="V148" s="27"/>
      <c r="X148" s="47">
        <v>0</v>
      </c>
      <c r="Y148" s="27"/>
    </row>
    <row r="149" spans="1:25" x14ac:dyDescent="0.2">
      <c r="A149" s="26" t="s">
        <v>261</v>
      </c>
      <c r="B149" s="27"/>
      <c r="C149" s="28" t="s">
        <v>262</v>
      </c>
      <c r="D149" s="29"/>
      <c r="E149" s="29"/>
      <c r="F149" s="27"/>
      <c r="G149" s="5">
        <v>756635025</v>
      </c>
      <c r="I149" s="5">
        <v>647348089</v>
      </c>
      <c r="K149" s="47">
        <v>109286936</v>
      </c>
      <c r="L149" s="27"/>
      <c r="N149" s="47">
        <v>0</v>
      </c>
      <c r="O149" s="27"/>
      <c r="Q149" s="5">
        <v>109286936</v>
      </c>
      <c r="S149" s="5">
        <v>0</v>
      </c>
      <c r="U149" s="47">
        <v>0</v>
      </c>
      <c r="V149" s="27"/>
      <c r="X149" s="47">
        <v>0</v>
      </c>
      <c r="Y149" s="27"/>
    </row>
    <row r="150" spans="1:25" x14ac:dyDescent="0.2">
      <c r="A150" s="26" t="s">
        <v>263</v>
      </c>
      <c r="B150" s="27"/>
      <c r="C150" s="28" t="s">
        <v>264</v>
      </c>
      <c r="D150" s="29"/>
      <c r="E150" s="29"/>
      <c r="F150" s="27"/>
      <c r="G150" s="5">
        <v>1212090201</v>
      </c>
      <c r="I150" s="5">
        <v>1265886506</v>
      </c>
      <c r="K150" s="47">
        <v>0</v>
      </c>
      <c r="L150" s="27"/>
      <c r="N150" s="47">
        <v>53796305</v>
      </c>
      <c r="O150" s="27"/>
      <c r="Q150" s="5">
        <v>0</v>
      </c>
      <c r="S150" s="5">
        <v>53796305</v>
      </c>
      <c r="U150" s="47">
        <v>0</v>
      </c>
      <c r="V150" s="27"/>
      <c r="X150" s="47">
        <v>0</v>
      </c>
      <c r="Y150" s="27"/>
    </row>
    <row r="151" spans="1:25" x14ac:dyDescent="0.2">
      <c r="A151" s="26" t="s">
        <v>267</v>
      </c>
      <c r="B151" s="27"/>
      <c r="C151" s="28" t="s">
        <v>268</v>
      </c>
      <c r="D151" s="29"/>
      <c r="E151" s="29"/>
      <c r="F151" s="27"/>
      <c r="G151" s="5">
        <v>739819228</v>
      </c>
      <c r="I151" s="5">
        <v>791194773</v>
      </c>
      <c r="K151" s="47">
        <v>0</v>
      </c>
      <c r="L151" s="27"/>
      <c r="N151" s="47">
        <v>51375545</v>
      </c>
      <c r="O151" s="27"/>
      <c r="Q151" s="5">
        <v>0</v>
      </c>
      <c r="S151" s="5">
        <v>51375545</v>
      </c>
      <c r="U151" s="47">
        <v>0</v>
      </c>
      <c r="V151" s="27"/>
      <c r="X151" s="47">
        <v>0</v>
      </c>
      <c r="Y151" s="27"/>
    </row>
    <row r="152" spans="1:25" x14ac:dyDescent="0.2">
      <c r="A152" s="26" t="s">
        <v>269</v>
      </c>
      <c r="B152" s="27"/>
      <c r="C152" s="28" t="s">
        <v>270</v>
      </c>
      <c r="D152" s="29"/>
      <c r="E152" s="29"/>
      <c r="F152" s="27"/>
      <c r="G152" s="5">
        <v>0</v>
      </c>
      <c r="I152" s="5">
        <v>5133461</v>
      </c>
      <c r="K152" s="47">
        <v>0</v>
      </c>
      <c r="L152" s="27"/>
      <c r="N152" s="47">
        <v>5133461</v>
      </c>
      <c r="O152" s="27"/>
      <c r="Q152" s="5">
        <v>0</v>
      </c>
      <c r="S152" s="5">
        <v>5133461</v>
      </c>
      <c r="U152" s="47">
        <v>0</v>
      </c>
      <c r="V152" s="27"/>
      <c r="X152" s="47">
        <v>0</v>
      </c>
      <c r="Y152" s="27"/>
    </row>
    <row r="153" spans="1:25" x14ac:dyDescent="0.2">
      <c r="A153" s="26" t="s">
        <v>1141</v>
      </c>
      <c r="B153" s="27"/>
      <c r="C153" s="28" t="s">
        <v>1140</v>
      </c>
      <c r="D153" s="29"/>
      <c r="E153" s="29"/>
      <c r="F153" s="27"/>
      <c r="G153" s="5">
        <v>0</v>
      </c>
      <c r="I153" s="5">
        <v>1428200</v>
      </c>
      <c r="K153" s="47">
        <v>0</v>
      </c>
      <c r="L153" s="27"/>
      <c r="N153" s="47">
        <v>1428200</v>
      </c>
      <c r="O153" s="27"/>
      <c r="Q153" s="5">
        <v>0</v>
      </c>
      <c r="S153" s="5">
        <v>1428200</v>
      </c>
      <c r="U153" s="47">
        <v>0</v>
      </c>
      <c r="V153" s="27"/>
      <c r="X153" s="47">
        <v>0</v>
      </c>
      <c r="Y153" s="27"/>
    </row>
    <row r="154" spans="1:25" x14ac:dyDescent="0.2">
      <c r="A154" s="26" t="s">
        <v>271</v>
      </c>
      <c r="B154" s="27"/>
      <c r="C154" s="28" t="s">
        <v>272</v>
      </c>
      <c r="D154" s="29"/>
      <c r="E154" s="29"/>
      <c r="F154" s="27"/>
      <c r="G154" s="5">
        <v>0</v>
      </c>
      <c r="I154" s="5">
        <v>4450518</v>
      </c>
      <c r="K154" s="47">
        <v>0</v>
      </c>
      <c r="L154" s="27"/>
      <c r="N154" s="47">
        <v>4450518</v>
      </c>
      <c r="O154" s="27"/>
      <c r="Q154" s="5">
        <v>0</v>
      </c>
      <c r="S154" s="5">
        <v>4450518</v>
      </c>
      <c r="U154" s="47">
        <v>0</v>
      </c>
      <c r="V154" s="27"/>
      <c r="X154" s="47">
        <v>0</v>
      </c>
      <c r="Y154" s="27"/>
    </row>
    <row r="155" spans="1:25" x14ac:dyDescent="0.2">
      <c r="A155" s="26" t="s">
        <v>273</v>
      </c>
      <c r="B155" s="27"/>
      <c r="C155" s="28" t="s">
        <v>274</v>
      </c>
      <c r="D155" s="29"/>
      <c r="E155" s="29"/>
      <c r="F155" s="27"/>
      <c r="G155" s="5">
        <v>3097624</v>
      </c>
      <c r="I155" s="5">
        <v>257501101</v>
      </c>
      <c r="K155" s="47">
        <v>0</v>
      </c>
      <c r="L155" s="27"/>
      <c r="N155" s="47">
        <v>254403477</v>
      </c>
      <c r="O155" s="27"/>
      <c r="Q155" s="5">
        <v>0</v>
      </c>
      <c r="S155" s="5">
        <v>254403477</v>
      </c>
      <c r="U155" s="47">
        <v>0</v>
      </c>
      <c r="V155" s="27"/>
      <c r="X155" s="47">
        <v>0</v>
      </c>
      <c r="Y155" s="27"/>
    </row>
    <row r="156" spans="1:25" x14ac:dyDescent="0.2">
      <c r="A156" s="26" t="s">
        <v>1139</v>
      </c>
      <c r="B156" s="27"/>
      <c r="C156" s="28" t="s">
        <v>1138</v>
      </c>
      <c r="D156" s="29"/>
      <c r="E156" s="29"/>
      <c r="F156" s="27"/>
      <c r="G156" s="5">
        <v>0</v>
      </c>
      <c r="I156" s="5">
        <v>13970201</v>
      </c>
      <c r="K156" s="47">
        <v>0</v>
      </c>
      <c r="L156" s="27"/>
      <c r="N156" s="47">
        <v>13970201</v>
      </c>
      <c r="O156" s="27"/>
      <c r="Q156" s="5">
        <v>0</v>
      </c>
      <c r="S156" s="5">
        <v>13970201</v>
      </c>
      <c r="U156" s="47">
        <v>0</v>
      </c>
      <c r="V156" s="27"/>
      <c r="X156" s="47">
        <v>0</v>
      </c>
      <c r="Y156" s="27"/>
    </row>
    <row r="157" spans="1:25" x14ac:dyDescent="0.2">
      <c r="A157" s="26" t="s">
        <v>275</v>
      </c>
      <c r="B157" s="27"/>
      <c r="C157" s="28" t="s">
        <v>276</v>
      </c>
      <c r="D157" s="29"/>
      <c r="E157" s="29"/>
      <c r="F157" s="27"/>
      <c r="G157" s="5">
        <v>60744876</v>
      </c>
      <c r="I157" s="5">
        <v>65899741</v>
      </c>
      <c r="K157" s="47">
        <v>0</v>
      </c>
      <c r="L157" s="27"/>
      <c r="N157" s="47">
        <v>5154865</v>
      </c>
      <c r="O157" s="27"/>
      <c r="Q157" s="5">
        <v>0</v>
      </c>
      <c r="S157" s="5">
        <v>5154865</v>
      </c>
      <c r="U157" s="47">
        <v>0</v>
      </c>
      <c r="V157" s="27"/>
      <c r="X157" s="47">
        <v>0</v>
      </c>
      <c r="Y157" s="27"/>
    </row>
    <row r="158" spans="1:25" x14ac:dyDescent="0.2">
      <c r="A158" s="26" t="s">
        <v>277</v>
      </c>
      <c r="B158" s="27"/>
      <c r="C158" s="28" t="s">
        <v>278</v>
      </c>
      <c r="D158" s="29"/>
      <c r="E158" s="29"/>
      <c r="F158" s="27"/>
      <c r="G158" s="5">
        <v>53367363</v>
      </c>
      <c r="I158" s="5">
        <v>55655883</v>
      </c>
      <c r="K158" s="47">
        <v>0</v>
      </c>
      <c r="L158" s="27"/>
      <c r="N158" s="47">
        <v>2288520</v>
      </c>
      <c r="O158" s="27"/>
      <c r="Q158" s="5">
        <v>0</v>
      </c>
      <c r="S158" s="5">
        <v>2288520</v>
      </c>
      <c r="U158" s="47">
        <v>0</v>
      </c>
      <c r="V158" s="27"/>
      <c r="X158" s="47">
        <v>0</v>
      </c>
      <c r="Y158" s="27"/>
    </row>
    <row r="159" spans="1:25" x14ac:dyDescent="0.2">
      <c r="A159" s="26" t="s">
        <v>279</v>
      </c>
      <c r="B159" s="27"/>
      <c r="C159" s="28" t="s">
        <v>280</v>
      </c>
      <c r="D159" s="29"/>
      <c r="E159" s="29"/>
      <c r="F159" s="27"/>
      <c r="G159" s="5">
        <v>8696124</v>
      </c>
      <c r="I159" s="5">
        <v>9857983</v>
      </c>
      <c r="K159" s="47">
        <v>0</v>
      </c>
      <c r="L159" s="27"/>
      <c r="N159" s="47">
        <v>1161859</v>
      </c>
      <c r="O159" s="27"/>
      <c r="Q159" s="5">
        <v>0</v>
      </c>
      <c r="S159" s="5">
        <v>1161859</v>
      </c>
      <c r="U159" s="47">
        <v>0</v>
      </c>
      <c r="V159" s="27"/>
      <c r="X159" s="47">
        <v>0</v>
      </c>
      <c r="Y159" s="27"/>
    </row>
    <row r="160" spans="1:25" x14ac:dyDescent="0.2">
      <c r="A160" s="26" t="s">
        <v>281</v>
      </c>
      <c r="B160" s="27"/>
      <c r="C160" s="28" t="s">
        <v>282</v>
      </c>
      <c r="D160" s="29"/>
      <c r="E160" s="29"/>
      <c r="F160" s="27"/>
      <c r="G160" s="5">
        <v>63157096</v>
      </c>
      <c r="I160" s="5">
        <v>65104096</v>
      </c>
      <c r="K160" s="47">
        <v>0</v>
      </c>
      <c r="L160" s="27"/>
      <c r="N160" s="47">
        <v>1947000</v>
      </c>
      <c r="O160" s="27"/>
      <c r="Q160" s="5">
        <v>0</v>
      </c>
      <c r="S160" s="5">
        <v>1947000</v>
      </c>
      <c r="U160" s="47">
        <v>0</v>
      </c>
      <c r="V160" s="27"/>
      <c r="X160" s="47">
        <v>0</v>
      </c>
      <c r="Y160" s="27"/>
    </row>
    <row r="161" spans="1:25" x14ac:dyDescent="0.2">
      <c r="A161" s="26" t="s">
        <v>283</v>
      </c>
      <c r="B161" s="27"/>
      <c r="C161" s="28" t="s">
        <v>284</v>
      </c>
      <c r="D161" s="29"/>
      <c r="E161" s="29"/>
      <c r="F161" s="27"/>
      <c r="G161" s="5">
        <v>33007750</v>
      </c>
      <c r="I161" s="5">
        <v>35705250</v>
      </c>
      <c r="K161" s="47">
        <v>0</v>
      </c>
      <c r="L161" s="27"/>
      <c r="N161" s="47">
        <v>2697500</v>
      </c>
      <c r="O161" s="27"/>
      <c r="Q161" s="5">
        <v>0</v>
      </c>
      <c r="S161" s="5">
        <v>2697500</v>
      </c>
      <c r="U161" s="47">
        <v>0</v>
      </c>
      <c r="V161" s="27"/>
      <c r="X161" s="47">
        <v>0</v>
      </c>
      <c r="Y161" s="27"/>
    </row>
    <row r="162" spans="1:25" x14ac:dyDescent="0.2">
      <c r="A162" s="26" t="s">
        <v>285</v>
      </c>
      <c r="B162" s="27"/>
      <c r="C162" s="28" t="s">
        <v>286</v>
      </c>
      <c r="D162" s="29"/>
      <c r="E162" s="29"/>
      <c r="F162" s="27"/>
      <c r="G162" s="5">
        <v>49977074</v>
      </c>
      <c r="I162" s="5">
        <v>52656734</v>
      </c>
      <c r="K162" s="47">
        <v>0</v>
      </c>
      <c r="L162" s="27"/>
      <c r="N162" s="47">
        <v>2679660</v>
      </c>
      <c r="O162" s="27"/>
      <c r="Q162" s="5">
        <v>0</v>
      </c>
      <c r="S162" s="5">
        <v>2679660</v>
      </c>
      <c r="U162" s="47">
        <v>0</v>
      </c>
      <c r="V162" s="27"/>
      <c r="X162" s="47">
        <v>0</v>
      </c>
      <c r="Y162" s="27"/>
    </row>
    <row r="163" spans="1:25" x14ac:dyDescent="0.2">
      <c r="A163" s="26" t="s">
        <v>287</v>
      </c>
      <c r="B163" s="27"/>
      <c r="C163" s="28" t="s">
        <v>288</v>
      </c>
      <c r="D163" s="29"/>
      <c r="E163" s="29"/>
      <c r="F163" s="27"/>
      <c r="G163" s="5">
        <v>80535</v>
      </c>
      <c r="I163" s="5">
        <v>85137</v>
      </c>
      <c r="K163" s="47">
        <v>0</v>
      </c>
      <c r="L163" s="27"/>
      <c r="N163" s="47">
        <v>4602</v>
      </c>
      <c r="O163" s="27"/>
      <c r="Q163" s="5">
        <v>0</v>
      </c>
      <c r="S163" s="5">
        <v>4602</v>
      </c>
      <c r="U163" s="47">
        <v>0</v>
      </c>
      <c r="V163" s="27"/>
      <c r="X163" s="47">
        <v>0</v>
      </c>
      <c r="Y163" s="27"/>
    </row>
    <row r="164" spans="1:25" x14ac:dyDescent="0.2">
      <c r="A164" s="26" t="s">
        <v>1137</v>
      </c>
      <c r="B164" s="27"/>
      <c r="C164" s="28" t="s">
        <v>1136</v>
      </c>
      <c r="D164" s="29"/>
      <c r="E164" s="29"/>
      <c r="F164" s="27"/>
      <c r="G164" s="5">
        <v>2000</v>
      </c>
      <c r="I164" s="5">
        <v>2000</v>
      </c>
      <c r="K164" s="47">
        <v>0</v>
      </c>
      <c r="L164" s="27"/>
      <c r="N164" s="47">
        <v>0</v>
      </c>
      <c r="O164" s="27"/>
      <c r="Q164" s="5">
        <v>0</v>
      </c>
      <c r="S164" s="5">
        <v>0</v>
      </c>
      <c r="U164" s="47">
        <v>0</v>
      </c>
      <c r="V164" s="27"/>
      <c r="X164" s="47">
        <v>0</v>
      </c>
      <c r="Y164" s="27"/>
    </row>
    <row r="165" spans="1:25" x14ac:dyDescent="0.2">
      <c r="A165" s="26" t="s">
        <v>289</v>
      </c>
      <c r="B165" s="27"/>
      <c r="C165" s="28" t="s">
        <v>290</v>
      </c>
      <c r="D165" s="29"/>
      <c r="E165" s="29"/>
      <c r="F165" s="27"/>
      <c r="G165" s="5">
        <v>266000</v>
      </c>
      <c r="I165" s="5">
        <v>273500</v>
      </c>
      <c r="K165" s="47">
        <v>0</v>
      </c>
      <c r="L165" s="27"/>
      <c r="N165" s="47">
        <v>7500</v>
      </c>
      <c r="O165" s="27"/>
      <c r="Q165" s="5">
        <v>0</v>
      </c>
      <c r="S165" s="5">
        <v>7500</v>
      </c>
      <c r="U165" s="47">
        <v>0</v>
      </c>
      <c r="V165" s="27"/>
      <c r="X165" s="47">
        <v>0</v>
      </c>
      <c r="Y165" s="27"/>
    </row>
    <row r="166" spans="1:25" x14ac:dyDescent="0.2">
      <c r="A166" s="26" t="s">
        <v>291</v>
      </c>
      <c r="B166" s="27"/>
      <c r="C166" s="28" t="s">
        <v>292</v>
      </c>
      <c r="D166" s="29"/>
      <c r="E166" s="29"/>
      <c r="F166" s="27"/>
      <c r="G166" s="5">
        <v>771712005</v>
      </c>
      <c r="I166" s="5">
        <v>1265018616</v>
      </c>
      <c r="K166" s="47">
        <v>0</v>
      </c>
      <c r="L166" s="27"/>
      <c r="N166" s="47">
        <v>493306611</v>
      </c>
      <c r="O166" s="27"/>
      <c r="Q166" s="5">
        <v>0</v>
      </c>
      <c r="S166" s="5">
        <v>493306611</v>
      </c>
      <c r="U166" s="47">
        <v>0</v>
      </c>
      <c r="V166" s="27"/>
      <c r="X166" s="47">
        <v>0</v>
      </c>
      <c r="Y166" s="27"/>
    </row>
    <row r="167" spans="1:25" x14ac:dyDescent="0.2">
      <c r="A167" s="26" t="s">
        <v>293</v>
      </c>
      <c r="B167" s="27"/>
      <c r="C167" s="28" t="s">
        <v>294</v>
      </c>
      <c r="D167" s="29"/>
      <c r="E167" s="29"/>
      <c r="F167" s="27"/>
      <c r="G167" s="5">
        <v>1225087132</v>
      </c>
      <c r="I167" s="5">
        <v>1288998749</v>
      </c>
      <c r="K167" s="47">
        <v>0</v>
      </c>
      <c r="L167" s="27"/>
      <c r="N167" s="47">
        <v>63911617</v>
      </c>
      <c r="O167" s="27"/>
      <c r="Q167" s="5">
        <v>0</v>
      </c>
      <c r="S167" s="5">
        <v>63911617</v>
      </c>
      <c r="U167" s="47">
        <v>0</v>
      </c>
      <c r="V167" s="27"/>
      <c r="X167" s="47">
        <v>0</v>
      </c>
      <c r="Y167" s="27"/>
    </row>
    <row r="168" spans="1:25" x14ac:dyDescent="0.2">
      <c r="A168" s="26" t="s">
        <v>295</v>
      </c>
      <c r="B168" s="27"/>
      <c r="C168" s="28" t="s">
        <v>296</v>
      </c>
      <c r="D168" s="29"/>
      <c r="E168" s="29"/>
      <c r="F168" s="27"/>
      <c r="G168" s="5">
        <v>7139230</v>
      </c>
      <c r="I168" s="5">
        <v>7608154</v>
      </c>
      <c r="K168" s="47">
        <v>0</v>
      </c>
      <c r="L168" s="27"/>
      <c r="N168" s="47">
        <v>468924</v>
      </c>
      <c r="O168" s="27"/>
      <c r="Q168" s="5">
        <v>0</v>
      </c>
      <c r="S168" s="5">
        <v>468924</v>
      </c>
      <c r="U168" s="47">
        <v>0</v>
      </c>
      <c r="V168" s="27"/>
      <c r="X168" s="47">
        <v>0</v>
      </c>
      <c r="Y168" s="27"/>
    </row>
    <row r="169" spans="1:25" x14ac:dyDescent="0.2">
      <c r="A169" s="26" t="s">
        <v>297</v>
      </c>
      <c r="B169" s="27"/>
      <c r="C169" s="28" t="s">
        <v>298</v>
      </c>
      <c r="D169" s="29"/>
      <c r="E169" s="29"/>
      <c r="F169" s="27"/>
      <c r="G169" s="5">
        <v>535638702</v>
      </c>
      <c r="I169" s="5">
        <v>572243440</v>
      </c>
      <c r="K169" s="47">
        <v>0</v>
      </c>
      <c r="L169" s="27"/>
      <c r="N169" s="47">
        <v>36604738</v>
      </c>
      <c r="O169" s="27"/>
      <c r="Q169" s="5">
        <v>0</v>
      </c>
      <c r="S169" s="5">
        <v>36604738</v>
      </c>
      <c r="U169" s="47">
        <v>0</v>
      </c>
      <c r="V169" s="27"/>
      <c r="X169" s="47">
        <v>0</v>
      </c>
      <c r="Y169" s="27"/>
    </row>
    <row r="170" spans="1:25" x14ac:dyDescent="0.2">
      <c r="A170" s="26" t="s">
        <v>1135</v>
      </c>
      <c r="B170" s="27"/>
      <c r="C170" s="28" t="s">
        <v>1134</v>
      </c>
      <c r="D170" s="29"/>
      <c r="E170" s="29"/>
      <c r="F170" s="27"/>
      <c r="G170" s="5">
        <v>204246414</v>
      </c>
      <c r="I170" s="5">
        <v>204413211</v>
      </c>
      <c r="K170" s="47">
        <v>0</v>
      </c>
      <c r="L170" s="27"/>
      <c r="N170" s="47">
        <v>166797</v>
      </c>
      <c r="O170" s="27"/>
      <c r="Q170" s="5">
        <v>0</v>
      </c>
      <c r="S170" s="5">
        <v>166797</v>
      </c>
      <c r="U170" s="47">
        <v>0</v>
      </c>
      <c r="V170" s="27"/>
      <c r="X170" s="47">
        <v>0</v>
      </c>
      <c r="Y170" s="27"/>
    </row>
    <row r="171" spans="1:25" x14ac:dyDescent="0.2">
      <c r="A171" s="26" t="s">
        <v>299</v>
      </c>
      <c r="B171" s="27"/>
      <c r="C171" s="28" t="s">
        <v>300</v>
      </c>
      <c r="D171" s="29"/>
      <c r="E171" s="29"/>
      <c r="F171" s="27"/>
      <c r="G171" s="5">
        <v>64323045</v>
      </c>
      <c r="I171" s="5">
        <v>74391606</v>
      </c>
      <c r="K171" s="47">
        <v>0</v>
      </c>
      <c r="L171" s="27"/>
      <c r="N171" s="47">
        <v>10068561</v>
      </c>
      <c r="O171" s="27"/>
      <c r="Q171" s="5">
        <v>0</v>
      </c>
      <c r="S171" s="5">
        <v>10068561</v>
      </c>
      <c r="U171" s="47">
        <v>0</v>
      </c>
      <c r="V171" s="27"/>
      <c r="X171" s="47">
        <v>0</v>
      </c>
      <c r="Y171" s="27"/>
    </row>
    <row r="172" spans="1:25" x14ac:dyDescent="0.2">
      <c r="A172" s="26" t="s">
        <v>301</v>
      </c>
      <c r="B172" s="27"/>
      <c r="C172" s="28" t="s">
        <v>302</v>
      </c>
      <c r="D172" s="29"/>
      <c r="E172" s="29"/>
      <c r="F172" s="27"/>
      <c r="G172" s="5">
        <v>7191256</v>
      </c>
      <c r="I172" s="5">
        <v>9556965</v>
      </c>
      <c r="K172" s="47">
        <v>0</v>
      </c>
      <c r="L172" s="27"/>
      <c r="N172" s="47">
        <v>2365709</v>
      </c>
      <c r="O172" s="27"/>
      <c r="Q172" s="5">
        <v>0</v>
      </c>
      <c r="S172" s="5">
        <v>2365709</v>
      </c>
      <c r="U172" s="47">
        <v>0</v>
      </c>
      <c r="V172" s="27"/>
      <c r="X172" s="47">
        <v>0</v>
      </c>
      <c r="Y172" s="27"/>
    </row>
    <row r="173" spans="1:25" x14ac:dyDescent="0.2">
      <c r="A173" s="26" t="s">
        <v>1133</v>
      </c>
      <c r="B173" s="27"/>
      <c r="C173" s="28" t="s">
        <v>1132</v>
      </c>
      <c r="D173" s="29"/>
      <c r="E173" s="29"/>
      <c r="F173" s="27"/>
      <c r="G173" s="5">
        <v>1463400</v>
      </c>
      <c r="I173" s="5">
        <v>1463400</v>
      </c>
      <c r="K173" s="47">
        <v>0</v>
      </c>
      <c r="L173" s="27"/>
      <c r="N173" s="47">
        <v>0</v>
      </c>
      <c r="O173" s="27"/>
      <c r="Q173" s="5">
        <v>0</v>
      </c>
      <c r="S173" s="5">
        <v>0</v>
      </c>
      <c r="U173" s="47">
        <v>0</v>
      </c>
      <c r="V173" s="27"/>
      <c r="X173" s="47">
        <v>0</v>
      </c>
      <c r="Y173" s="27"/>
    </row>
    <row r="174" spans="1:25" x14ac:dyDescent="0.2">
      <c r="A174" s="26" t="s">
        <v>307</v>
      </c>
      <c r="B174" s="27"/>
      <c r="C174" s="28" t="s">
        <v>308</v>
      </c>
      <c r="D174" s="29"/>
      <c r="E174" s="29"/>
      <c r="F174" s="27"/>
      <c r="G174" s="5">
        <v>19223632</v>
      </c>
      <c r="I174" s="5">
        <v>20159150</v>
      </c>
      <c r="K174" s="47">
        <v>0</v>
      </c>
      <c r="L174" s="27"/>
      <c r="N174" s="47">
        <v>935518</v>
      </c>
      <c r="O174" s="27"/>
      <c r="Q174" s="5">
        <v>0</v>
      </c>
      <c r="S174" s="5">
        <v>935518</v>
      </c>
      <c r="U174" s="47">
        <v>0</v>
      </c>
      <c r="V174" s="27"/>
      <c r="X174" s="47">
        <v>0</v>
      </c>
      <c r="Y174" s="27"/>
    </row>
    <row r="175" spans="1:25" x14ac:dyDescent="0.2">
      <c r="A175" s="26" t="s">
        <v>309</v>
      </c>
      <c r="B175" s="27"/>
      <c r="C175" s="28" t="s">
        <v>310</v>
      </c>
      <c r="D175" s="29"/>
      <c r="E175" s="29"/>
      <c r="F175" s="27"/>
      <c r="G175" s="5">
        <v>7561993</v>
      </c>
      <c r="I175" s="5">
        <v>2510415</v>
      </c>
      <c r="K175" s="47">
        <v>5051578</v>
      </c>
      <c r="L175" s="27"/>
      <c r="N175" s="47">
        <v>0</v>
      </c>
      <c r="O175" s="27"/>
      <c r="Q175" s="5">
        <v>5051578</v>
      </c>
      <c r="S175" s="5">
        <v>0</v>
      </c>
      <c r="U175" s="47">
        <v>0</v>
      </c>
      <c r="V175" s="27"/>
      <c r="X175" s="47">
        <v>0</v>
      </c>
      <c r="Y175" s="27"/>
    </row>
    <row r="176" spans="1:25" x14ac:dyDescent="0.2">
      <c r="A176" s="26" t="s">
        <v>311</v>
      </c>
      <c r="B176" s="27"/>
      <c r="C176" s="28" t="s">
        <v>312</v>
      </c>
      <c r="D176" s="29"/>
      <c r="E176" s="29"/>
      <c r="F176" s="27"/>
      <c r="G176" s="5">
        <v>37278032</v>
      </c>
      <c r="I176" s="5">
        <v>37770962</v>
      </c>
      <c r="K176" s="47">
        <v>0</v>
      </c>
      <c r="L176" s="27"/>
      <c r="N176" s="47">
        <v>492930</v>
      </c>
      <c r="O176" s="27"/>
      <c r="Q176" s="5">
        <v>0</v>
      </c>
      <c r="S176" s="5">
        <v>492930</v>
      </c>
      <c r="U176" s="47">
        <v>0</v>
      </c>
      <c r="V176" s="27"/>
      <c r="X176" s="47">
        <v>0</v>
      </c>
      <c r="Y176" s="27"/>
    </row>
    <row r="177" spans="1:25" x14ac:dyDescent="0.2">
      <c r="A177" s="26" t="s">
        <v>313</v>
      </c>
      <c r="B177" s="27"/>
      <c r="C177" s="28" t="s">
        <v>314</v>
      </c>
      <c r="D177" s="29"/>
      <c r="E177" s="29"/>
      <c r="F177" s="27"/>
      <c r="G177" s="5">
        <v>33040040</v>
      </c>
      <c r="I177" s="5">
        <v>81723421</v>
      </c>
      <c r="K177" s="47">
        <v>0</v>
      </c>
      <c r="L177" s="27"/>
      <c r="N177" s="47">
        <v>48683381</v>
      </c>
      <c r="O177" s="27"/>
      <c r="Q177" s="5">
        <v>0</v>
      </c>
      <c r="S177" s="5">
        <v>48683381</v>
      </c>
      <c r="U177" s="47">
        <v>0</v>
      </c>
      <c r="V177" s="27"/>
      <c r="X177" s="47">
        <v>0</v>
      </c>
      <c r="Y177" s="27"/>
    </row>
    <row r="178" spans="1:25" x14ac:dyDescent="0.2">
      <c r="A178" s="26" t="s">
        <v>315</v>
      </c>
      <c r="B178" s="27"/>
      <c r="C178" s="28" t="s">
        <v>316</v>
      </c>
      <c r="D178" s="29"/>
      <c r="E178" s="29"/>
      <c r="F178" s="27"/>
      <c r="G178" s="5">
        <v>1990000</v>
      </c>
      <c r="I178" s="5">
        <v>610000</v>
      </c>
      <c r="K178" s="47">
        <v>1380000</v>
      </c>
      <c r="L178" s="27"/>
      <c r="N178" s="47">
        <v>0</v>
      </c>
      <c r="O178" s="27"/>
      <c r="Q178" s="5">
        <v>1380000</v>
      </c>
      <c r="S178" s="5">
        <v>0</v>
      </c>
      <c r="U178" s="47">
        <v>0</v>
      </c>
      <c r="V178" s="27"/>
      <c r="X178" s="47">
        <v>0</v>
      </c>
      <c r="Y178" s="27"/>
    </row>
    <row r="179" spans="1:25" x14ac:dyDescent="0.2">
      <c r="A179" s="26" t="s">
        <v>1131</v>
      </c>
      <c r="B179" s="27"/>
      <c r="C179" s="28" t="s">
        <v>1130</v>
      </c>
      <c r="D179" s="29"/>
      <c r="E179" s="29"/>
      <c r="F179" s="27"/>
      <c r="G179" s="5">
        <v>54009</v>
      </c>
      <c r="I179" s="5">
        <v>54009</v>
      </c>
      <c r="K179" s="47">
        <v>0</v>
      </c>
      <c r="L179" s="27"/>
      <c r="N179" s="47">
        <v>0</v>
      </c>
      <c r="O179" s="27"/>
      <c r="Q179" s="5">
        <v>0</v>
      </c>
      <c r="S179" s="5">
        <v>0</v>
      </c>
      <c r="U179" s="47">
        <v>0</v>
      </c>
      <c r="V179" s="27"/>
      <c r="X179" s="47">
        <v>0</v>
      </c>
      <c r="Y179" s="27"/>
    </row>
    <row r="180" spans="1:25" x14ac:dyDescent="0.2">
      <c r="A180" s="26" t="s">
        <v>317</v>
      </c>
      <c r="B180" s="27"/>
      <c r="C180" s="28" t="s">
        <v>318</v>
      </c>
      <c r="D180" s="29"/>
      <c r="E180" s="29"/>
      <c r="F180" s="27"/>
      <c r="G180" s="5">
        <v>900000</v>
      </c>
      <c r="I180" s="5">
        <v>0</v>
      </c>
      <c r="K180" s="47">
        <v>900000</v>
      </c>
      <c r="L180" s="27"/>
      <c r="N180" s="47">
        <v>0</v>
      </c>
      <c r="O180" s="27"/>
      <c r="Q180" s="5">
        <v>900000</v>
      </c>
      <c r="S180" s="5">
        <v>0</v>
      </c>
      <c r="U180" s="47">
        <v>0</v>
      </c>
      <c r="V180" s="27"/>
      <c r="X180" s="47">
        <v>0</v>
      </c>
      <c r="Y180" s="27"/>
    </row>
    <row r="181" spans="1:25" x14ac:dyDescent="0.2">
      <c r="A181" s="26" t="s">
        <v>319</v>
      </c>
      <c r="B181" s="27"/>
      <c r="C181" s="28" t="s">
        <v>320</v>
      </c>
      <c r="D181" s="29"/>
      <c r="E181" s="29"/>
      <c r="F181" s="27"/>
      <c r="G181" s="5">
        <v>982000</v>
      </c>
      <c r="I181" s="5">
        <v>0</v>
      </c>
      <c r="K181" s="47">
        <v>982000</v>
      </c>
      <c r="L181" s="27"/>
      <c r="N181" s="47">
        <v>0</v>
      </c>
      <c r="O181" s="27"/>
      <c r="Q181" s="5">
        <v>982000</v>
      </c>
      <c r="S181" s="5">
        <v>0</v>
      </c>
      <c r="U181" s="47">
        <v>0</v>
      </c>
      <c r="V181" s="27"/>
      <c r="X181" s="47">
        <v>0</v>
      </c>
      <c r="Y181" s="27"/>
    </row>
    <row r="182" spans="1:25" x14ac:dyDescent="0.2">
      <c r="A182" s="26" t="s">
        <v>321</v>
      </c>
      <c r="B182" s="27"/>
      <c r="C182" s="28" t="s">
        <v>322</v>
      </c>
      <c r="D182" s="29"/>
      <c r="E182" s="29"/>
      <c r="F182" s="27"/>
      <c r="G182" s="5">
        <v>52000</v>
      </c>
      <c r="I182" s="5">
        <v>0</v>
      </c>
      <c r="K182" s="47">
        <v>52000</v>
      </c>
      <c r="L182" s="27"/>
      <c r="N182" s="47">
        <v>0</v>
      </c>
      <c r="O182" s="27"/>
      <c r="Q182" s="5">
        <v>52000</v>
      </c>
      <c r="S182" s="5">
        <v>0</v>
      </c>
      <c r="U182" s="47">
        <v>0</v>
      </c>
      <c r="V182" s="27"/>
      <c r="X182" s="47">
        <v>0</v>
      </c>
      <c r="Y182" s="27"/>
    </row>
    <row r="183" spans="1:25" x14ac:dyDescent="0.2">
      <c r="A183" s="26" t="s">
        <v>323</v>
      </c>
      <c r="B183" s="27"/>
      <c r="C183" s="28" t="s">
        <v>324</v>
      </c>
      <c r="D183" s="29"/>
      <c r="E183" s="29"/>
      <c r="F183" s="27"/>
      <c r="G183" s="5">
        <v>832201</v>
      </c>
      <c r="I183" s="5">
        <v>0</v>
      </c>
      <c r="K183" s="47">
        <v>832201</v>
      </c>
      <c r="L183" s="27"/>
      <c r="N183" s="47">
        <v>0</v>
      </c>
      <c r="O183" s="27"/>
      <c r="Q183" s="5">
        <v>832201</v>
      </c>
      <c r="S183" s="5">
        <v>0</v>
      </c>
      <c r="U183" s="47">
        <v>0</v>
      </c>
      <c r="V183" s="27"/>
      <c r="X183" s="47">
        <v>0</v>
      </c>
      <c r="Y183" s="27"/>
    </row>
    <row r="184" spans="1:25" x14ac:dyDescent="0.2">
      <c r="A184" s="26" t="s">
        <v>325</v>
      </c>
      <c r="B184" s="27"/>
      <c r="C184" s="28" t="s">
        <v>326</v>
      </c>
      <c r="D184" s="29"/>
      <c r="E184" s="29"/>
      <c r="F184" s="27"/>
      <c r="G184" s="5">
        <v>304390177</v>
      </c>
      <c r="I184" s="5">
        <v>47897701</v>
      </c>
      <c r="K184" s="47">
        <v>256492476</v>
      </c>
      <c r="L184" s="27"/>
      <c r="N184" s="47">
        <v>0</v>
      </c>
      <c r="O184" s="27"/>
      <c r="Q184" s="5">
        <v>256492476</v>
      </c>
      <c r="S184" s="5">
        <v>0</v>
      </c>
      <c r="U184" s="47">
        <v>0</v>
      </c>
      <c r="V184" s="27"/>
      <c r="X184" s="47">
        <v>0</v>
      </c>
      <c r="Y184" s="27"/>
    </row>
    <row r="185" spans="1:25" x14ac:dyDescent="0.2">
      <c r="A185" s="26" t="s">
        <v>327</v>
      </c>
      <c r="B185" s="27"/>
      <c r="C185" s="28" t="s">
        <v>328</v>
      </c>
      <c r="D185" s="29"/>
      <c r="E185" s="29"/>
      <c r="F185" s="27"/>
      <c r="G185" s="5">
        <v>20000</v>
      </c>
      <c r="I185" s="5">
        <v>0</v>
      </c>
      <c r="K185" s="47">
        <v>20000</v>
      </c>
      <c r="L185" s="27"/>
      <c r="N185" s="47">
        <v>0</v>
      </c>
      <c r="O185" s="27"/>
      <c r="Q185" s="5">
        <v>20000</v>
      </c>
      <c r="S185" s="5">
        <v>0</v>
      </c>
      <c r="U185" s="47">
        <v>0</v>
      </c>
      <c r="V185" s="27"/>
      <c r="X185" s="47">
        <v>0</v>
      </c>
      <c r="Y185" s="27"/>
    </row>
    <row r="186" spans="1:25" x14ac:dyDescent="0.2">
      <c r="A186" s="26" t="s">
        <v>329</v>
      </c>
      <c r="B186" s="27"/>
      <c r="C186" s="28" t="s">
        <v>330</v>
      </c>
      <c r="D186" s="29"/>
      <c r="E186" s="29"/>
      <c r="F186" s="27"/>
      <c r="G186" s="5">
        <v>10957187</v>
      </c>
      <c r="I186" s="5">
        <v>12769257</v>
      </c>
      <c r="K186" s="47">
        <v>0</v>
      </c>
      <c r="L186" s="27"/>
      <c r="N186" s="47">
        <v>1812070</v>
      </c>
      <c r="O186" s="27"/>
      <c r="Q186" s="5">
        <v>0</v>
      </c>
      <c r="S186" s="5">
        <v>1812070</v>
      </c>
      <c r="U186" s="47">
        <v>0</v>
      </c>
      <c r="V186" s="27"/>
      <c r="X186" s="47">
        <v>0</v>
      </c>
      <c r="Y186" s="27"/>
    </row>
    <row r="187" spans="1:25" x14ac:dyDescent="0.2">
      <c r="A187" s="26" t="s">
        <v>333</v>
      </c>
      <c r="B187" s="27"/>
      <c r="C187" s="28" t="s">
        <v>334</v>
      </c>
      <c r="D187" s="29"/>
      <c r="E187" s="29"/>
      <c r="F187" s="27"/>
      <c r="G187" s="5">
        <v>116055618</v>
      </c>
      <c r="I187" s="5">
        <v>167411866</v>
      </c>
      <c r="K187" s="47">
        <v>0</v>
      </c>
      <c r="L187" s="27"/>
      <c r="N187" s="47">
        <v>51356248</v>
      </c>
      <c r="O187" s="27"/>
      <c r="Q187" s="5">
        <v>0</v>
      </c>
      <c r="S187" s="5">
        <v>51356248</v>
      </c>
      <c r="U187" s="47">
        <v>0</v>
      </c>
      <c r="V187" s="27"/>
      <c r="X187" s="47">
        <v>0</v>
      </c>
      <c r="Y187" s="27"/>
    </row>
    <row r="188" spans="1:25" x14ac:dyDescent="0.2">
      <c r="A188" s="26" t="s">
        <v>335</v>
      </c>
      <c r="B188" s="27"/>
      <c r="C188" s="28" t="s">
        <v>336</v>
      </c>
      <c r="D188" s="29"/>
      <c r="E188" s="29"/>
      <c r="F188" s="27"/>
      <c r="G188" s="5">
        <v>57425187</v>
      </c>
      <c r="I188" s="5">
        <v>33433781</v>
      </c>
      <c r="K188" s="47">
        <v>23991406</v>
      </c>
      <c r="L188" s="27"/>
      <c r="N188" s="47">
        <v>0</v>
      </c>
      <c r="O188" s="27"/>
      <c r="Q188" s="5">
        <v>23991406</v>
      </c>
      <c r="S188" s="5">
        <v>0</v>
      </c>
      <c r="U188" s="47">
        <v>0</v>
      </c>
      <c r="V188" s="27"/>
      <c r="X188" s="47">
        <v>0</v>
      </c>
      <c r="Y188" s="27"/>
    </row>
    <row r="189" spans="1:25" x14ac:dyDescent="0.2">
      <c r="A189" s="26" t="s">
        <v>337</v>
      </c>
      <c r="B189" s="27"/>
      <c r="C189" s="28" t="s">
        <v>338</v>
      </c>
      <c r="D189" s="29"/>
      <c r="E189" s="29"/>
      <c r="F189" s="27"/>
      <c r="G189" s="5">
        <v>8416415</v>
      </c>
      <c r="I189" s="5">
        <v>10113743</v>
      </c>
      <c r="K189" s="47">
        <v>0</v>
      </c>
      <c r="L189" s="27"/>
      <c r="N189" s="47">
        <v>1697328</v>
      </c>
      <c r="O189" s="27"/>
      <c r="Q189" s="5">
        <v>0</v>
      </c>
      <c r="S189" s="5">
        <v>1697328</v>
      </c>
      <c r="U189" s="47">
        <v>0</v>
      </c>
      <c r="V189" s="27"/>
      <c r="X189" s="47">
        <v>0</v>
      </c>
      <c r="Y189" s="27"/>
    </row>
    <row r="190" spans="1:25" x14ac:dyDescent="0.2">
      <c r="A190" s="26" t="s">
        <v>1129</v>
      </c>
      <c r="B190" s="27"/>
      <c r="C190" s="28" t="s">
        <v>1128</v>
      </c>
      <c r="D190" s="29"/>
      <c r="E190" s="29"/>
      <c r="F190" s="27"/>
      <c r="G190" s="5">
        <v>72486</v>
      </c>
      <c r="I190" s="5">
        <v>512544023</v>
      </c>
      <c r="K190" s="47">
        <v>0</v>
      </c>
      <c r="L190" s="27"/>
      <c r="N190" s="47">
        <v>512471537</v>
      </c>
      <c r="O190" s="27"/>
      <c r="Q190" s="5">
        <v>0</v>
      </c>
      <c r="S190" s="5">
        <v>512471537</v>
      </c>
      <c r="U190" s="47">
        <v>0</v>
      </c>
      <c r="V190" s="27"/>
      <c r="X190" s="47">
        <v>0</v>
      </c>
      <c r="Y190" s="27"/>
    </row>
    <row r="191" spans="1:25" x14ac:dyDescent="0.2">
      <c r="A191" s="26" t="s">
        <v>1127</v>
      </c>
      <c r="B191" s="27"/>
      <c r="C191" s="28" t="s">
        <v>1126</v>
      </c>
      <c r="D191" s="29"/>
      <c r="E191" s="29"/>
      <c r="F191" s="27"/>
      <c r="G191" s="5">
        <v>0</v>
      </c>
      <c r="I191" s="5">
        <v>36913292</v>
      </c>
      <c r="K191" s="47">
        <v>0</v>
      </c>
      <c r="L191" s="27"/>
      <c r="N191" s="47">
        <v>36913292</v>
      </c>
      <c r="O191" s="27"/>
      <c r="Q191" s="5">
        <v>0</v>
      </c>
      <c r="S191" s="5">
        <v>36913292</v>
      </c>
      <c r="U191" s="47">
        <v>0</v>
      </c>
      <c r="V191" s="27"/>
      <c r="X191" s="47">
        <v>0</v>
      </c>
      <c r="Y191" s="27"/>
    </row>
    <row r="192" spans="1:25" x14ac:dyDescent="0.2">
      <c r="A192" s="26" t="s">
        <v>1125</v>
      </c>
      <c r="B192" s="27"/>
      <c r="C192" s="28" t="s">
        <v>1124</v>
      </c>
      <c r="D192" s="29"/>
      <c r="E192" s="29"/>
      <c r="F192" s="27"/>
      <c r="G192" s="5">
        <v>0</v>
      </c>
      <c r="I192" s="5">
        <v>690000</v>
      </c>
      <c r="K192" s="47">
        <v>0</v>
      </c>
      <c r="L192" s="27"/>
      <c r="N192" s="47">
        <v>690000</v>
      </c>
      <c r="O192" s="27"/>
      <c r="Q192" s="5">
        <v>0</v>
      </c>
      <c r="S192" s="5">
        <v>690000</v>
      </c>
      <c r="U192" s="47">
        <v>0</v>
      </c>
      <c r="V192" s="27"/>
      <c r="X192" s="47">
        <v>0</v>
      </c>
      <c r="Y192" s="27"/>
    </row>
    <row r="193" spans="1:25" x14ac:dyDescent="0.2">
      <c r="A193" s="26" t="s">
        <v>1123</v>
      </c>
      <c r="B193" s="27"/>
      <c r="C193" s="28" t="s">
        <v>1122</v>
      </c>
      <c r="D193" s="29"/>
      <c r="E193" s="29"/>
      <c r="F193" s="27"/>
      <c r="G193" s="5">
        <v>4911963</v>
      </c>
      <c r="I193" s="5">
        <v>6438500</v>
      </c>
      <c r="K193" s="47">
        <v>0</v>
      </c>
      <c r="L193" s="27"/>
      <c r="N193" s="47">
        <v>1526537</v>
      </c>
      <c r="O193" s="27"/>
      <c r="Q193" s="5">
        <v>0</v>
      </c>
      <c r="S193" s="5">
        <v>1526537</v>
      </c>
      <c r="U193" s="47">
        <v>0</v>
      </c>
      <c r="V193" s="27"/>
      <c r="X193" s="47">
        <v>0</v>
      </c>
      <c r="Y193" s="27"/>
    </row>
    <row r="194" spans="1:25" x14ac:dyDescent="0.2">
      <c r="A194" s="26" t="s">
        <v>1121</v>
      </c>
      <c r="B194" s="27"/>
      <c r="C194" s="28" t="s">
        <v>1120</v>
      </c>
      <c r="D194" s="29"/>
      <c r="E194" s="29"/>
      <c r="F194" s="27"/>
      <c r="G194" s="5">
        <v>0</v>
      </c>
      <c r="I194" s="5">
        <v>12543602</v>
      </c>
      <c r="K194" s="47">
        <v>0</v>
      </c>
      <c r="L194" s="27"/>
      <c r="N194" s="47">
        <v>12543602</v>
      </c>
      <c r="O194" s="27"/>
      <c r="Q194" s="5">
        <v>0</v>
      </c>
      <c r="S194" s="5">
        <v>12543602</v>
      </c>
      <c r="U194" s="47">
        <v>0</v>
      </c>
      <c r="V194" s="27"/>
      <c r="X194" s="47">
        <v>0</v>
      </c>
      <c r="Y194" s="27"/>
    </row>
    <row r="195" spans="1:25" x14ac:dyDescent="0.2">
      <c r="A195" s="26" t="s">
        <v>1119</v>
      </c>
      <c r="B195" s="27"/>
      <c r="C195" s="28" t="s">
        <v>1118</v>
      </c>
      <c r="D195" s="29"/>
      <c r="E195" s="29"/>
      <c r="F195" s="27"/>
      <c r="G195" s="5">
        <v>0</v>
      </c>
      <c r="I195" s="5">
        <v>32593199</v>
      </c>
      <c r="K195" s="47">
        <v>0</v>
      </c>
      <c r="L195" s="27"/>
      <c r="N195" s="47">
        <v>32593199</v>
      </c>
      <c r="O195" s="27"/>
      <c r="Q195" s="5">
        <v>0</v>
      </c>
      <c r="S195" s="5">
        <v>32593199</v>
      </c>
      <c r="U195" s="47">
        <v>0</v>
      </c>
      <c r="V195" s="27"/>
      <c r="X195" s="47">
        <v>0</v>
      </c>
      <c r="Y195" s="27"/>
    </row>
    <row r="196" spans="1:25" x14ac:dyDescent="0.2">
      <c r="A196" s="26" t="s">
        <v>1117</v>
      </c>
      <c r="B196" s="27"/>
      <c r="C196" s="28" t="s">
        <v>1116</v>
      </c>
      <c r="D196" s="29"/>
      <c r="E196" s="29"/>
      <c r="F196" s="27"/>
      <c r="G196" s="5">
        <v>0</v>
      </c>
      <c r="I196" s="5">
        <v>62975</v>
      </c>
      <c r="K196" s="47">
        <v>0</v>
      </c>
      <c r="L196" s="27"/>
      <c r="N196" s="47">
        <v>62975</v>
      </c>
      <c r="O196" s="27"/>
      <c r="Q196" s="5">
        <v>0</v>
      </c>
      <c r="S196" s="5">
        <v>62975</v>
      </c>
      <c r="U196" s="47">
        <v>0</v>
      </c>
      <c r="V196" s="27"/>
      <c r="X196" s="47">
        <v>0</v>
      </c>
      <c r="Y196" s="27"/>
    </row>
    <row r="197" spans="1:25" x14ac:dyDescent="0.2">
      <c r="A197" s="26" t="s">
        <v>1115</v>
      </c>
      <c r="B197" s="27"/>
      <c r="C197" s="28" t="s">
        <v>1114</v>
      </c>
      <c r="D197" s="29"/>
      <c r="E197" s="29"/>
      <c r="F197" s="27"/>
      <c r="G197" s="5">
        <v>0</v>
      </c>
      <c r="I197" s="5">
        <v>81000</v>
      </c>
      <c r="K197" s="47">
        <v>0</v>
      </c>
      <c r="L197" s="27"/>
      <c r="N197" s="47">
        <v>81000</v>
      </c>
      <c r="O197" s="27"/>
      <c r="Q197" s="5">
        <v>0</v>
      </c>
      <c r="S197" s="5">
        <v>81000</v>
      </c>
      <c r="U197" s="47">
        <v>0</v>
      </c>
      <c r="V197" s="27"/>
      <c r="X197" s="47">
        <v>0</v>
      </c>
      <c r="Y197" s="27"/>
    </row>
    <row r="198" spans="1:25" x14ac:dyDescent="0.2">
      <c r="A198" s="26" t="s">
        <v>1113</v>
      </c>
      <c r="B198" s="27"/>
      <c r="C198" s="28" t="s">
        <v>1112</v>
      </c>
      <c r="D198" s="29"/>
      <c r="E198" s="29"/>
      <c r="F198" s="27"/>
      <c r="G198" s="5">
        <v>0</v>
      </c>
      <c r="I198" s="5">
        <v>390069</v>
      </c>
      <c r="K198" s="47">
        <v>0</v>
      </c>
      <c r="L198" s="27"/>
      <c r="N198" s="47">
        <v>390069</v>
      </c>
      <c r="O198" s="27"/>
      <c r="Q198" s="5">
        <v>0</v>
      </c>
      <c r="S198" s="5">
        <v>390069</v>
      </c>
      <c r="U198" s="47">
        <v>0</v>
      </c>
      <c r="V198" s="27"/>
      <c r="X198" s="47">
        <v>0</v>
      </c>
      <c r="Y198" s="27"/>
    </row>
    <row r="199" spans="1:25" x14ac:dyDescent="0.2">
      <c r="A199" s="26" t="s">
        <v>1111</v>
      </c>
      <c r="B199" s="27"/>
      <c r="C199" s="28" t="s">
        <v>1110</v>
      </c>
      <c r="D199" s="29"/>
      <c r="E199" s="29"/>
      <c r="F199" s="27"/>
      <c r="G199" s="5">
        <v>0</v>
      </c>
      <c r="I199" s="5">
        <v>1500000</v>
      </c>
      <c r="K199" s="47">
        <v>0</v>
      </c>
      <c r="L199" s="27"/>
      <c r="N199" s="47">
        <v>1500000</v>
      </c>
      <c r="O199" s="27"/>
      <c r="Q199" s="5">
        <v>0</v>
      </c>
      <c r="S199" s="5">
        <v>1500000</v>
      </c>
      <c r="U199" s="47">
        <v>0</v>
      </c>
      <c r="V199" s="27"/>
      <c r="X199" s="47">
        <v>0</v>
      </c>
      <c r="Y199" s="27"/>
    </row>
    <row r="200" spans="1:25" x14ac:dyDescent="0.2">
      <c r="A200" s="26" t="s">
        <v>1109</v>
      </c>
      <c r="B200" s="27"/>
      <c r="C200" s="28" t="s">
        <v>1108</v>
      </c>
      <c r="D200" s="29"/>
      <c r="E200" s="29"/>
      <c r="F200" s="27"/>
      <c r="G200" s="5">
        <v>0</v>
      </c>
      <c r="I200" s="5">
        <v>17600</v>
      </c>
      <c r="K200" s="47">
        <v>0</v>
      </c>
      <c r="L200" s="27"/>
      <c r="N200" s="47">
        <v>17600</v>
      </c>
      <c r="O200" s="27"/>
      <c r="Q200" s="5">
        <v>0</v>
      </c>
      <c r="S200" s="5">
        <v>17600</v>
      </c>
      <c r="U200" s="47">
        <v>0</v>
      </c>
      <c r="V200" s="27"/>
      <c r="X200" s="47">
        <v>0</v>
      </c>
      <c r="Y200" s="27"/>
    </row>
    <row r="201" spans="1:25" x14ac:dyDescent="0.2">
      <c r="A201" s="26" t="s">
        <v>1107</v>
      </c>
      <c r="B201" s="27"/>
      <c r="C201" s="28" t="s">
        <v>1106</v>
      </c>
      <c r="D201" s="29"/>
      <c r="E201" s="29"/>
      <c r="F201" s="27"/>
      <c r="G201" s="5">
        <v>0</v>
      </c>
      <c r="I201" s="5">
        <v>238125</v>
      </c>
      <c r="K201" s="47">
        <v>0</v>
      </c>
      <c r="L201" s="27"/>
      <c r="N201" s="47">
        <v>238125</v>
      </c>
      <c r="O201" s="27"/>
      <c r="Q201" s="5">
        <v>0</v>
      </c>
      <c r="S201" s="5">
        <v>238125</v>
      </c>
      <c r="U201" s="47">
        <v>0</v>
      </c>
      <c r="V201" s="27"/>
      <c r="X201" s="47">
        <v>0</v>
      </c>
      <c r="Y201" s="27"/>
    </row>
    <row r="202" spans="1:25" x14ac:dyDescent="0.2">
      <c r="A202" s="26" t="s">
        <v>1105</v>
      </c>
      <c r="B202" s="27"/>
      <c r="C202" s="28" t="s">
        <v>1104</v>
      </c>
      <c r="D202" s="29"/>
      <c r="E202" s="29"/>
      <c r="F202" s="27"/>
      <c r="G202" s="5">
        <v>0</v>
      </c>
      <c r="I202" s="5">
        <v>172120</v>
      </c>
      <c r="K202" s="47">
        <v>0</v>
      </c>
      <c r="L202" s="27"/>
      <c r="N202" s="47">
        <v>172120</v>
      </c>
      <c r="O202" s="27"/>
      <c r="Q202" s="5">
        <v>0</v>
      </c>
      <c r="S202" s="5">
        <v>172120</v>
      </c>
      <c r="U202" s="47">
        <v>0</v>
      </c>
      <c r="V202" s="27"/>
      <c r="X202" s="47">
        <v>0</v>
      </c>
      <c r="Y202" s="27"/>
    </row>
    <row r="203" spans="1:25" x14ac:dyDescent="0.2">
      <c r="A203" s="26" t="s">
        <v>1103</v>
      </c>
      <c r="B203" s="27"/>
      <c r="C203" s="28" t="s">
        <v>1102</v>
      </c>
      <c r="D203" s="29"/>
      <c r="E203" s="29"/>
      <c r="F203" s="27"/>
      <c r="G203" s="5">
        <v>0</v>
      </c>
      <c r="I203" s="5">
        <v>1108503</v>
      </c>
      <c r="K203" s="47">
        <v>0</v>
      </c>
      <c r="L203" s="27"/>
      <c r="N203" s="47">
        <v>1108503</v>
      </c>
      <c r="O203" s="27"/>
      <c r="Q203" s="5">
        <v>0</v>
      </c>
      <c r="S203" s="5">
        <v>1108503</v>
      </c>
      <c r="U203" s="47">
        <v>0</v>
      </c>
      <c r="V203" s="27"/>
      <c r="X203" s="47">
        <v>0</v>
      </c>
      <c r="Y203" s="27"/>
    </row>
    <row r="204" spans="1:25" x14ac:dyDescent="0.2">
      <c r="A204" s="26" t="s">
        <v>1101</v>
      </c>
      <c r="B204" s="27"/>
      <c r="C204" s="28" t="s">
        <v>1100</v>
      </c>
      <c r="D204" s="29"/>
      <c r="E204" s="29"/>
      <c r="F204" s="27"/>
      <c r="G204" s="5">
        <v>0</v>
      </c>
      <c r="I204" s="5">
        <v>118770</v>
      </c>
      <c r="K204" s="47">
        <v>0</v>
      </c>
      <c r="L204" s="27"/>
      <c r="N204" s="47">
        <v>118770</v>
      </c>
      <c r="O204" s="27"/>
      <c r="Q204" s="5">
        <v>0</v>
      </c>
      <c r="S204" s="5">
        <v>118770</v>
      </c>
      <c r="U204" s="47">
        <v>0</v>
      </c>
      <c r="V204" s="27"/>
      <c r="X204" s="47">
        <v>0</v>
      </c>
      <c r="Y204" s="27"/>
    </row>
    <row r="205" spans="1:25" x14ac:dyDescent="0.2">
      <c r="A205" s="26" t="s">
        <v>1099</v>
      </c>
      <c r="B205" s="27"/>
      <c r="C205" s="28" t="s">
        <v>1098</v>
      </c>
      <c r="D205" s="29"/>
      <c r="E205" s="29"/>
      <c r="F205" s="27"/>
      <c r="G205" s="5">
        <v>0</v>
      </c>
      <c r="I205" s="5">
        <v>1708315</v>
      </c>
      <c r="K205" s="47">
        <v>0</v>
      </c>
      <c r="L205" s="27"/>
      <c r="N205" s="47">
        <v>1708315</v>
      </c>
      <c r="O205" s="27"/>
      <c r="Q205" s="5">
        <v>0</v>
      </c>
      <c r="S205" s="5">
        <v>1708315</v>
      </c>
      <c r="U205" s="47">
        <v>0</v>
      </c>
      <c r="V205" s="27"/>
      <c r="X205" s="47">
        <v>0</v>
      </c>
      <c r="Y205" s="27"/>
    </row>
    <row r="206" spans="1:25" x14ac:dyDescent="0.2">
      <c r="A206" s="26" t="s">
        <v>339</v>
      </c>
      <c r="B206" s="27"/>
      <c r="C206" s="28" t="s">
        <v>340</v>
      </c>
      <c r="D206" s="29"/>
      <c r="E206" s="29"/>
      <c r="F206" s="27"/>
      <c r="G206" s="5">
        <v>1543332</v>
      </c>
      <c r="I206" s="5">
        <v>17365506</v>
      </c>
      <c r="K206" s="47">
        <v>0</v>
      </c>
      <c r="L206" s="27"/>
      <c r="N206" s="47">
        <v>15822174</v>
      </c>
      <c r="O206" s="27"/>
      <c r="Q206" s="5">
        <v>0</v>
      </c>
      <c r="S206" s="5">
        <v>15822174</v>
      </c>
      <c r="U206" s="47">
        <v>0</v>
      </c>
      <c r="V206" s="27"/>
      <c r="X206" s="47">
        <v>0</v>
      </c>
      <c r="Y206" s="27"/>
    </row>
    <row r="207" spans="1:25" x14ac:dyDescent="0.2">
      <c r="A207" s="26" t="s">
        <v>341</v>
      </c>
      <c r="B207" s="27"/>
      <c r="C207" s="28" t="s">
        <v>342</v>
      </c>
      <c r="D207" s="29"/>
      <c r="E207" s="29"/>
      <c r="F207" s="27"/>
      <c r="G207" s="5">
        <v>682714893</v>
      </c>
      <c r="I207" s="5">
        <v>1005666581</v>
      </c>
      <c r="K207" s="47">
        <v>0</v>
      </c>
      <c r="L207" s="27"/>
      <c r="N207" s="47">
        <v>322951688</v>
      </c>
      <c r="O207" s="27"/>
      <c r="Q207" s="5">
        <v>0</v>
      </c>
      <c r="S207" s="5">
        <v>322951688</v>
      </c>
      <c r="U207" s="47">
        <v>0</v>
      </c>
      <c r="V207" s="27"/>
      <c r="X207" s="47">
        <v>0</v>
      </c>
      <c r="Y207" s="27"/>
    </row>
    <row r="208" spans="1:25" x14ac:dyDescent="0.2">
      <c r="A208" s="26" t="s">
        <v>1097</v>
      </c>
      <c r="B208" s="27"/>
      <c r="C208" s="28" t="s">
        <v>1096</v>
      </c>
      <c r="D208" s="29"/>
      <c r="E208" s="29"/>
      <c r="F208" s="27"/>
      <c r="G208" s="5">
        <v>0</v>
      </c>
      <c r="I208" s="5">
        <v>6373126</v>
      </c>
      <c r="K208" s="47">
        <v>0</v>
      </c>
      <c r="L208" s="27"/>
      <c r="N208" s="47">
        <v>6373126</v>
      </c>
      <c r="O208" s="27"/>
      <c r="Q208" s="5">
        <v>0</v>
      </c>
      <c r="S208" s="5">
        <v>6373126</v>
      </c>
      <c r="U208" s="47">
        <v>0</v>
      </c>
      <c r="V208" s="27"/>
      <c r="X208" s="47">
        <v>0</v>
      </c>
      <c r="Y208" s="27"/>
    </row>
    <row r="209" spans="1:25" x14ac:dyDescent="0.2">
      <c r="A209" s="26" t="s">
        <v>1095</v>
      </c>
      <c r="B209" s="27"/>
      <c r="C209" s="28" t="s">
        <v>1094</v>
      </c>
      <c r="D209" s="29"/>
      <c r="E209" s="29"/>
      <c r="F209" s="27"/>
      <c r="G209" s="5">
        <v>0</v>
      </c>
      <c r="I209" s="5">
        <v>7040040</v>
      </c>
      <c r="K209" s="47">
        <v>0</v>
      </c>
      <c r="L209" s="27"/>
      <c r="N209" s="47">
        <v>7040040</v>
      </c>
      <c r="O209" s="27"/>
      <c r="Q209" s="5">
        <v>0</v>
      </c>
      <c r="S209" s="5">
        <v>7040040</v>
      </c>
      <c r="U209" s="47">
        <v>0</v>
      </c>
      <c r="V209" s="27"/>
      <c r="X209" s="47">
        <v>0</v>
      </c>
      <c r="Y209" s="27"/>
    </row>
    <row r="210" spans="1:25" x14ac:dyDescent="0.2">
      <c r="A210" s="26" t="s">
        <v>1093</v>
      </c>
      <c r="B210" s="27"/>
      <c r="C210" s="28" t="s">
        <v>1092</v>
      </c>
      <c r="D210" s="29"/>
      <c r="E210" s="29"/>
      <c r="F210" s="27"/>
      <c r="G210" s="5">
        <v>2271423</v>
      </c>
      <c r="I210" s="5">
        <v>340514505</v>
      </c>
      <c r="K210" s="47">
        <v>0</v>
      </c>
      <c r="L210" s="27"/>
      <c r="N210" s="47">
        <v>338243082</v>
      </c>
      <c r="O210" s="27"/>
      <c r="Q210" s="5">
        <v>0</v>
      </c>
      <c r="S210" s="5">
        <v>338243082</v>
      </c>
      <c r="U210" s="47">
        <v>0</v>
      </c>
      <c r="V210" s="27"/>
      <c r="X210" s="47">
        <v>0</v>
      </c>
      <c r="Y210" s="27"/>
    </row>
    <row r="211" spans="1:25" x14ac:dyDescent="0.2">
      <c r="A211" s="26" t="s">
        <v>1091</v>
      </c>
      <c r="B211" s="27"/>
      <c r="C211" s="28" t="s">
        <v>1090</v>
      </c>
      <c r="D211" s="29"/>
      <c r="E211" s="29"/>
      <c r="F211" s="27"/>
      <c r="G211" s="5">
        <v>0</v>
      </c>
      <c r="I211" s="5">
        <v>1589628</v>
      </c>
      <c r="K211" s="47">
        <v>0</v>
      </c>
      <c r="L211" s="27"/>
      <c r="N211" s="47">
        <v>1589628</v>
      </c>
      <c r="O211" s="27"/>
      <c r="Q211" s="5">
        <v>0</v>
      </c>
      <c r="S211" s="5">
        <v>1589628</v>
      </c>
      <c r="U211" s="47">
        <v>0</v>
      </c>
      <c r="V211" s="27"/>
      <c r="X211" s="47">
        <v>0</v>
      </c>
      <c r="Y211" s="27"/>
    </row>
    <row r="212" spans="1:25" x14ac:dyDescent="0.2">
      <c r="A212" s="26" t="s">
        <v>345</v>
      </c>
      <c r="B212" s="27"/>
      <c r="C212" s="28" t="s">
        <v>346</v>
      </c>
      <c r="D212" s="29"/>
      <c r="E212" s="29"/>
      <c r="F212" s="27"/>
      <c r="G212" s="5">
        <v>8049088</v>
      </c>
      <c r="I212" s="5">
        <v>77501651</v>
      </c>
      <c r="K212" s="47">
        <v>0</v>
      </c>
      <c r="L212" s="27"/>
      <c r="N212" s="47">
        <v>69452563</v>
      </c>
      <c r="O212" s="27"/>
      <c r="Q212" s="5">
        <v>0</v>
      </c>
      <c r="S212" s="5">
        <v>69452563</v>
      </c>
      <c r="U212" s="47">
        <v>0</v>
      </c>
      <c r="V212" s="27"/>
      <c r="X212" s="47">
        <v>0</v>
      </c>
      <c r="Y212" s="27"/>
    </row>
    <row r="213" spans="1:25" x14ac:dyDescent="0.2">
      <c r="A213" s="26" t="s">
        <v>347</v>
      </c>
      <c r="B213" s="27"/>
      <c r="C213" s="28" t="s">
        <v>348</v>
      </c>
      <c r="D213" s="29"/>
      <c r="E213" s="29"/>
      <c r="F213" s="27"/>
      <c r="G213" s="5">
        <v>93900000</v>
      </c>
      <c r="I213" s="5">
        <v>142736900</v>
      </c>
      <c r="K213" s="47">
        <v>0</v>
      </c>
      <c r="L213" s="27"/>
      <c r="N213" s="47">
        <v>48836900</v>
      </c>
      <c r="O213" s="27"/>
      <c r="Q213" s="5">
        <v>0</v>
      </c>
      <c r="S213" s="5">
        <v>48836900</v>
      </c>
      <c r="U213" s="47">
        <v>0</v>
      </c>
      <c r="V213" s="27"/>
      <c r="X213" s="47">
        <v>0</v>
      </c>
      <c r="Y213" s="27"/>
    </row>
    <row r="214" spans="1:25" x14ac:dyDescent="0.2">
      <c r="A214" s="26" t="s">
        <v>1089</v>
      </c>
      <c r="B214" s="27"/>
      <c r="C214" s="28" t="s">
        <v>1088</v>
      </c>
      <c r="D214" s="29"/>
      <c r="E214" s="29"/>
      <c r="F214" s="27"/>
      <c r="G214" s="5">
        <v>2108329</v>
      </c>
      <c r="I214" s="5">
        <v>2108329</v>
      </c>
      <c r="K214" s="47">
        <v>0</v>
      </c>
      <c r="L214" s="27"/>
      <c r="N214" s="47">
        <v>0</v>
      </c>
      <c r="O214" s="27"/>
      <c r="Q214" s="5">
        <v>0</v>
      </c>
      <c r="S214" s="5">
        <v>0</v>
      </c>
      <c r="U214" s="47">
        <v>0</v>
      </c>
      <c r="V214" s="27"/>
      <c r="X214" s="47">
        <v>0</v>
      </c>
      <c r="Y214" s="27"/>
    </row>
    <row r="215" spans="1:25" x14ac:dyDescent="0.2">
      <c r="A215" s="26" t="s">
        <v>1087</v>
      </c>
      <c r="B215" s="27"/>
      <c r="C215" s="28" t="s">
        <v>1086</v>
      </c>
      <c r="D215" s="29"/>
      <c r="E215" s="29"/>
      <c r="F215" s="27"/>
      <c r="G215" s="5">
        <v>1053150</v>
      </c>
      <c r="I215" s="5">
        <v>1053150</v>
      </c>
      <c r="K215" s="47">
        <v>0</v>
      </c>
      <c r="L215" s="27"/>
      <c r="N215" s="47">
        <v>0</v>
      </c>
      <c r="O215" s="27"/>
      <c r="Q215" s="5">
        <v>0</v>
      </c>
      <c r="S215" s="5">
        <v>0</v>
      </c>
      <c r="U215" s="47">
        <v>0</v>
      </c>
      <c r="V215" s="27"/>
      <c r="X215" s="47">
        <v>0</v>
      </c>
      <c r="Y215" s="27"/>
    </row>
    <row r="216" spans="1:25" x14ac:dyDescent="0.2">
      <c r="A216" s="26" t="s">
        <v>1085</v>
      </c>
      <c r="B216" s="27"/>
      <c r="C216" s="28" t="s">
        <v>1084</v>
      </c>
      <c r="D216" s="29"/>
      <c r="E216" s="29"/>
      <c r="F216" s="27"/>
      <c r="G216" s="5">
        <v>6915247</v>
      </c>
      <c r="I216" s="5">
        <v>0</v>
      </c>
      <c r="K216" s="47">
        <v>6915247</v>
      </c>
      <c r="L216" s="27"/>
      <c r="N216" s="47">
        <v>0</v>
      </c>
      <c r="O216" s="27"/>
      <c r="Q216" s="5">
        <v>6915247</v>
      </c>
      <c r="S216" s="5">
        <v>0</v>
      </c>
      <c r="U216" s="47">
        <v>0</v>
      </c>
      <c r="V216" s="27"/>
      <c r="X216" s="47">
        <v>0</v>
      </c>
      <c r="Y216" s="27"/>
    </row>
    <row r="217" spans="1:25" x14ac:dyDescent="0.2">
      <c r="A217" s="26" t="s">
        <v>349</v>
      </c>
      <c r="B217" s="27"/>
      <c r="C217" s="28" t="s">
        <v>350</v>
      </c>
      <c r="D217" s="29"/>
      <c r="E217" s="29"/>
      <c r="F217" s="27"/>
      <c r="G217" s="5">
        <v>4565345</v>
      </c>
      <c r="I217" s="5">
        <v>5896780</v>
      </c>
      <c r="K217" s="47">
        <v>0</v>
      </c>
      <c r="L217" s="27"/>
      <c r="N217" s="47">
        <v>1331435</v>
      </c>
      <c r="O217" s="27"/>
      <c r="Q217" s="5">
        <v>0</v>
      </c>
      <c r="S217" s="5">
        <v>1331435</v>
      </c>
      <c r="U217" s="47">
        <v>0</v>
      </c>
      <c r="V217" s="27"/>
      <c r="X217" s="47">
        <v>0</v>
      </c>
      <c r="Y217" s="27"/>
    </row>
    <row r="218" spans="1:25" x14ac:dyDescent="0.2">
      <c r="A218" s="26" t="s">
        <v>1083</v>
      </c>
      <c r="B218" s="27"/>
      <c r="C218" s="28" t="s">
        <v>1082</v>
      </c>
      <c r="D218" s="29"/>
      <c r="E218" s="29"/>
      <c r="F218" s="27"/>
      <c r="G218" s="5">
        <v>39146513</v>
      </c>
      <c r="I218" s="5">
        <v>47498921</v>
      </c>
      <c r="K218" s="47">
        <v>0</v>
      </c>
      <c r="L218" s="27"/>
      <c r="N218" s="47">
        <v>8352408</v>
      </c>
      <c r="O218" s="27"/>
      <c r="Q218" s="5">
        <v>0</v>
      </c>
      <c r="S218" s="5">
        <v>8352408</v>
      </c>
      <c r="U218" s="47">
        <v>0</v>
      </c>
      <c r="V218" s="27"/>
      <c r="X218" s="47">
        <v>0</v>
      </c>
      <c r="Y218" s="27"/>
    </row>
    <row r="219" spans="1:25" x14ac:dyDescent="0.2">
      <c r="A219" s="26" t="s">
        <v>351</v>
      </c>
      <c r="B219" s="27"/>
      <c r="C219" s="28" t="s">
        <v>352</v>
      </c>
      <c r="D219" s="29"/>
      <c r="E219" s="29"/>
      <c r="F219" s="27"/>
      <c r="G219" s="5">
        <v>29875505</v>
      </c>
      <c r="I219" s="5">
        <v>30176004</v>
      </c>
      <c r="K219" s="47">
        <v>0</v>
      </c>
      <c r="L219" s="27"/>
      <c r="N219" s="47">
        <v>300499</v>
      </c>
      <c r="O219" s="27"/>
      <c r="Q219" s="5">
        <v>0</v>
      </c>
      <c r="S219" s="5">
        <v>300499</v>
      </c>
      <c r="U219" s="47">
        <v>0</v>
      </c>
      <c r="V219" s="27"/>
      <c r="X219" s="47">
        <v>0</v>
      </c>
      <c r="Y219" s="27"/>
    </row>
    <row r="220" spans="1:25" x14ac:dyDescent="0.2">
      <c r="A220" s="26" t="s">
        <v>353</v>
      </c>
      <c r="B220" s="27"/>
      <c r="C220" s="28" t="s">
        <v>354</v>
      </c>
      <c r="D220" s="29"/>
      <c r="E220" s="29"/>
      <c r="F220" s="27"/>
      <c r="G220" s="5">
        <v>0</v>
      </c>
      <c r="I220" s="5">
        <v>211231221</v>
      </c>
      <c r="K220" s="47">
        <v>0</v>
      </c>
      <c r="L220" s="27"/>
      <c r="N220" s="47">
        <v>211231221</v>
      </c>
      <c r="O220" s="27"/>
      <c r="Q220" s="5">
        <v>0</v>
      </c>
      <c r="S220" s="5">
        <v>211231221</v>
      </c>
      <c r="U220" s="47">
        <v>0</v>
      </c>
      <c r="V220" s="27"/>
      <c r="X220" s="47">
        <v>0</v>
      </c>
      <c r="Y220" s="27"/>
    </row>
    <row r="221" spans="1:25" x14ac:dyDescent="0.2">
      <c r="A221" s="26" t="s">
        <v>355</v>
      </c>
      <c r="B221" s="27"/>
      <c r="C221" s="28" t="s">
        <v>356</v>
      </c>
      <c r="D221" s="29"/>
      <c r="E221" s="29"/>
      <c r="F221" s="27"/>
      <c r="G221" s="5">
        <v>1325150</v>
      </c>
      <c r="I221" s="5">
        <v>27935844</v>
      </c>
      <c r="K221" s="47">
        <v>0</v>
      </c>
      <c r="L221" s="27"/>
      <c r="N221" s="47">
        <v>26610694</v>
      </c>
      <c r="O221" s="27"/>
      <c r="Q221" s="5">
        <v>0</v>
      </c>
      <c r="S221" s="5">
        <v>26610694</v>
      </c>
      <c r="U221" s="47">
        <v>0</v>
      </c>
      <c r="V221" s="27"/>
      <c r="X221" s="47">
        <v>0</v>
      </c>
      <c r="Y221" s="27"/>
    </row>
    <row r="222" spans="1:25" x14ac:dyDescent="0.2">
      <c r="A222" s="26" t="s">
        <v>357</v>
      </c>
      <c r="B222" s="27"/>
      <c r="C222" s="28" t="s">
        <v>358</v>
      </c>
      <c r="D222" s="29"/>
      <c r="E222" s="29"/>
      <c r="F222" s="27"/>
      <c r="G222" s="5">
        <v>214499157</v>
      </c>
      <c r="I222" s="5">
        <v>1163450510</v>
      </c>
      <c r="K222" s="47">
        <v>0</v>
      </c>
      <c r="L222" s="27"/>
      <c r="N222" s="47">
        <v>948951353</v>
      </c>
      <c r="O222" s="27"/>
      <c r="Q222" s="5">
        <v>0</v>
      </c>
      <c r="S222" s="5">
        <v>948951353</v>
      </c>
      <c r="U222" s="47">
        <v>0</v>
      </c>
      <c r="V222" s="27"/>
      <c r="X222" s="47">
        <v>0</v>
      </c>
      <c r="Y222" s="27"/>
    </row>
    <row r="223" spans="1:25" x14ac:dyDescent="0.2">
      <c r="A223" s="26" t="s">
        <v>359</v>
      </c>
      <c r="B223" s="27"/>
      <c r="C223" s="28" t="s">
        <v>360</v>
      </c>
      <c r="D223" s="29"/>
      <c r="E223" s="29"/>
      <c r="F223" s="27"/>
      <c r="G223" s="5">
        <v>151155740</v>
      </c>
      <c r="I223" s="5">
        <v>151155740</v>
      </c>
      <c r="K223" s="47">
        <v>0</v>
      </c>
      <c r="L223" s="27"/>
      <c r="N223" s="47">
        <v>0</v>
      </c>
      <c r="O223" s="27"/>
      <c r="Q223" s="5">
        <v>0</v>
      </c>
      <c r="S223" s="5">
        <v>0</v>
      </c>
      <c r="U223" s="47">
        <v>0</v>
      </c>
      <c r="V223" s="27"/>
      <c r="X223" s="47">
        <v>0</v>
      </c>
      <c r="Y223" s="27"/>
    </row>
    <row r="224" spans="1:25" x14ac:dyDescent="0.2">
      <c r="A224" s="26" t="s">
        <v>361</v>
      </c>
      <c r="B224" s="27"/>
      <c r="C224" s="28" t="s">
        <v>362</v>
      </c>
      <c r="D224" s="29"/>
      <c r="E224" s="29"/>
      <c r="F224" s="27"/>
      <c r="G224" s="5">
        <v>7768459909</v>
      </c>
      <c r="I224" s="5">
        <v>9332968734</v>
      </c>
      <c r="K224" s="47">
        <v>0</v>
      </c>
      <c r="L224" s="27"/>
      <c r="N224" s="47">
        <v>1564508825</v>
      </c>
      <c r="O224" s="27"/>
      <c r="Q224" s="5">
        <v>0</v>
      </c>
      <c r="S224" s="5">
        <v>1564508825</v>
      </c>
      <c r="U224" s="47">
        <v>0</v>
      </c>
      <c r="V224" s="27"/>
      <c r="X224" s="47">
        <v>0</v>
      </c>
      <c r="Y224" s="27"/>
    </row>
    <row r="225" spans="1:25" x14ac:dyDescent="0.2">
      <c r="A225" s="26" t="s">
        <v>363</v>
      </c>
      <c r="B225" s="27"/>
      <c r="C225" s="28" t="s">
        <v>364</v>
      </c>
      <c r="D225" s="29"/>
      <c r="E225" s="29"/>
      <c r="F225" s="27"/>
      <c r="G225" s="5">
        <v>35759830345</v>
      </c>
      <c r="I225" s="5">
        <v>34785920019</v>
      </c>
      <c r="K225" s="47">
        <v>973910326</v>
      </c>
      <c r="L225" s="27"/>
      <c r="N225" s="47">
        <v>0</v>
      </c>
      <c r="O225" s="27"/>
      <c r="Q225" s="5">
        <v>973910326</v>
      </c>
      <c r="S225" s="5">
        <v>0</v>
      </c>
      <c r="U225" s="47">
        <v>0</v>
      </c>
      <c r="V225" s="27"/>
      <c r="X225" s="47">
        <v>0</v>
      </c>
      <c r="Y225" s="27"/>
    </row>
    <row r="226" spans="1:25" x14ac:dyDescent="0.2">
      <c r="A226" s="26" t="s">
        <v>365</v>
      </c>
      <c r="B226" s="27"/>
      <c r="C226" s="28" t="s">
        <v>366</v>
      </c>
      <c r="D226" s="29"/>
      <c r="E226" s="29"/>
      <c r="F226" s="27"/>
      <c r="G226" s="5">
        <v>62621087693</v>
      </c>
      <c r="I226" s="5">
        <v>62766632043</v>
      </c>
      <c r="K226" s="47">
        <v>0</v>
      </c>
      <c r="L226" s="27"/>
      <c r="N226" s="47">
        <v>145544350</v>
      </c>
      <c r="O226" s="27"/>
      <c r="Q226" s="5">
        <v>0</v>
      </c>
      <c r="S226" s="5">
        <v>145544350</v>
      </c>
      <c r="U226" s="47">
        <v>0</v>
      </c>
      <c r="V226" s="27"/>
      <c r="X226" s="47">
        <v>0</v>
      </c>
      <c r="Y226" s="27"/>
    </row>
    <row r="227" spans="1:25" x14ac:dyDescent="0.2">
      <c r="A227" s="26" t="s">
        <v>367</v>
      </c>
      <c r="B227" s="27"/>
      <c r="C227" s="28" t="s">
        <v>368</v>
      </c>
      <c r="D227" s="29"/>
      <c r="E227" s="29"/>
      <c r="F227" s="27"/>
      <c r="G227" s="5">
        <v>4203299601</v>
      </c>
      <c r="I227" s="5">
        <v>3820928840</v>
      </c>
      <c r="K227" s="47">
        <v>382370761</v>
      </c>
      <c r="L227" s="27"/>
      <c r="N227" s="47">
        <v>0</v>
      </c>
      <c r="O227" s="27"/>
      <c r="Q227" s="5">
        <v>382370761</v>
      </c>
      <c r="S227" s="5">
        <v>0</v>
      </c>
      <c r="U227" s="47">
        <v>0</v>
      </c>
      <c r="V227" s="27"/>
      <c r="X227" s="47">
        <v>0</v>
      </c>
      <c r="Y227" s="27"/>
    </row>
    <row r="228" spans="1:25" x14ac:dyDescent="0.2">
      <c r="A228" s="26" t="s">
        <v>1081</v>
      </c>
      <c r="B228" s="27"/>
      <c r="C228" s="28" t="s">
        <v>1080</v>
      </c>
      <c r="D228" s="29"/>
      <c r="E228" s="29"/>
      <c r="F228" s="27"/>
      <c r="G228" s="5">
        <v>152466257</v>
      </c>
      <c r="I228" s="5">
        <v>152466257</v>
      </c>
      <c r="K228" s="47">
        <v>0</v>
      </c>
      <c r="L228" s="27"/>
      <c r="N228" s="47">
        <v>0</v>
      </c>
      <c r="O228" s="27"/>
      <c r="Q228" s="5">
        <v>0</v>
      </c>
      <c r="S228" s="5">
        <v>0</v>
      </c>
      <c r="U228" s="47">
        <v>0</v>
      </c>
      <c r="V228" s="27"/>
      <c r="X228" s="47">
        <v>0</v>
      </c>
      <c r="Y228" s="27"/>
    </row>
    <row r="229" spans="1:25" x14ac:dyDescent="0.2">
      <c r="A229" s="26" t="s">
        <v>369</v>
      </c>
      <c r="B229" s="27"/>
      <c r="C229" s="28" t="s">
        <v>370</v>
      </c>
      <c r="D229" s="29"/>
      <c r="E229" s="29"/>
      <c r="F229" s="27"/>
      <c r="G229" s="5">
        <v>5034203622</v>
      </c>
      <c r="I229" s="5">
        <v>5029508940</v>
      </c>
      <c r="K229" s="47">
        <v>4694682</v>
      </c>
      <c r="L229" s="27"/>
      <c r="N229" s="47">
        <v>0</v>
      </c>
      <c r="O229" s="27"/>
      <c r="Q229" s="5">
        <v>4694682</v>
      </c>
      <c r="S229" s="5">
        <v>0</v>
      </c>
      <c r="U229" s="47">
        <v>0</v>
      </c>
      <c r="V229" s="27"/>
      <c r="X229" s="47">
        <v>0</v>
      </c>
      <c r="Y229" s="27"/>
    </row>
    <row r="230" spans="1:25" x14ac:dyDescent="0.2">
      <c r="A230" s="26" t="s">
        <v>1079</v>
      </c>
      <c r="B230" s="27"/>
      <c r="C230" s="28" t="s">
        <v>1078</v>
      </c>
      <c r="D230" s="29"/>
      <c r="E230" s="29"/>
      <c r="F230" s="27"/>
      <c r="G230" s="5">
        <v>1311566428</v>
      </c>
      <c r="I230" s="5">
        <v>720887386</v>
      </c>
      <c r="K230" s="47">
        <v>590679042</v>
      </c>
      <c r="L230" s="27"/>
      <c r="N230" s="47">
        <v>0</v>
      </c>
      <c r="O230" s="27"/>
      <c r="Q230" s="5">
        <v>590679042</v>
      </c>
      <c r="S230" s="5">
        <v>0</v>
      </c>
      <c r="U230" s="47">
        <v>0</v>
      </c>
      <c r="V230" s="27"/>
      <c r="X230" s="47">
        <v>0</v>
      </c>
      <c r="Y230" s="27"/>
    </row>
    <row r="231" spans="1:25" x14ac:dyDescent="0.2">
      <c r="A231" s="26" t="s">
        <v>371</v>
      </c>
      <c r="B231" s="27"/>
      <c r="C231" s="28" t="s">
        <v>1077</v>
      </c>
      <c r="D231" s="29"/>
      <c r="E231" s="29"/>
      <c r="F231" s="27"/>
      <c r="G231" s="5">
        <v>0</v>
      </c>
      <c r="I231" s="5">
        <v>338620</v>
      </c>
      <c r="K231" s="47">
        <v>0</v>
      </c>
      <c r="L231" s="27"/>
      <c r="N231" s="47">
        <v>338620</v>
      </c>
      <c r="O231" s="27"/>
      <c r="Q231" s="5">
        <v>0</v>
      </c>
      <c r="S231" s="5">
        <v>338620</v>
      </c>
      <c r="U231" s="47">
        <v>0</v>
      </c>
      <c r="V231" s="27"/>
      <c r="X231" s="47">
        <v>0</v>
      </c>
      <c r="Y231" s="27"/>
    </row>
    <row r="232" spans="1:25" x14ac:dyDescent="0.2">
      <c r="A232" s="26" t="s">
        <v>1076</v>
      </c>
      <c r="B232" s="27"/>
      <c r="C232" s="28" t="s">
        <v>1075</v>
      </c>
      <c r="D232" s="29"/>
      <c r="E232" s="29"/>
      <c r="F232" s="27"/>
      <c r="G232" s="5">
        <v>20581039</v>
      </c>
      <c r="I232" s="5">
        <v>20581201</v>
      </c>
      <c r="K232" s="47">
        <v>0</v>
      </c>
      <c r="L232" s="27"/>
      <c r="N232" s="47">
        <v>162</v>
      </c>
      <c r="O232" s="27"/>
      <c r="Q232" s="5">
        <v>0</v>
      </c>
      <c r="S232" s="5">
        <v>162</v>
      </c>
      <c r="U232" s="47">
        <v>0</v>
      </c>
      <c r="V232" s="27"/>
      <c r="X232" s="47">
        <v>0</v>
      </c>
      <c r="Y232" s="27"/>
    </row>
    <row r="233" spans="1:25" x14ac:dyDescent="0.2">
      <c r="A233" s="26" t="s">
        <v>1074</v>
      </c>
      <c r="B233" s="27"/>
      <c r="C233" s="28" t="s">
        <v>1073</v>
      </c>
      <c r="D233" s="29"/>
      <c r="E233" s="29"/>
      <c r="F233" s="27"/>
      <c r="G233" s="5">
        <v>0</v>
      </c>
      <c r="I233" s="5">
        <v>1870726889</v>
      </c>
      <c r="K233" s="47">
        <v>0</v>
      </c>
      <c r="L233" s="27"/>
      <c r="N233" s="47">
        <v>1870726889</v>
      </c>
      <c r="O233" s="27"/>
      <c r="Q233" s="5">
        <v>0</v>
      </c>
      <c r="S233" s="5">
        <v>1870726889</v>
      </c>
      <c r="U233" s="47">
        <v>0</v>
      </c>
      <c r="V233" s="27"/>
      <c r="X233" s="47">
        <v>0</v>
      </c>
      <c r="Y233" s="27"/>
    </row>
    <row r="234" spans="1:25" x14ac:dyDescent="0.2">
      <c r="A234" s="26" t="s">
        <v>1072</v>
      </c>
      <c r="B234" s="27"/>
      <c r="C234" s="28" t="s">
        <v>1071</v>
      </c>
      <c r="D234" s="29"/>
      <c r="E234" s="29"/>
      <c r="F234" s="27"/>
      <c r="G234" s="5">
        <v>0</v>
      </c>
      <c r="I234" s="5">
        <v>133927678</v>
      </c>
      <c r="K234" s="47">
        <v>0</v>
      </c>
      <c r="L234" s="27"/>
      <c r="N234" s="47">
        <v>133927678</v>
      </c>
      <c r="O234" s="27"/>
      <c r="Q234" s="5">
        <v>0</v>
      </c>
      <c r="S234" s="5">
        <v>133927678</v>
      </c>
      <c r="U234" s="47">
        <v>0</v>
      </c>
      <c r="V234" s="27"/>
      <c r="X234" s="47">
        <v>0</v>
      </c>
      <c r="Y234" s="27"/>
    </row>
    <row r="235" spans="1:25" x14ac:dyDescent="0.2">
      <c r="A235" s="26" t="s">
        <v>1070</v>
      </c>
      <c r="B235" s="27"/>
      <c r="C235" s="28" t="s">
        <v>1069</v>
      </c>
      <c r="D235" s="29"/>
      <c r="E235" s="29"/>
      <c r="F235" s="27"/>
      <c r="G235" s="5">
        <v>4866666</v>
      </c>
      <c r="I235" s="5">
        <v>194073321</v>
      </c>
      <c r="K235" s="47">
        <v>0</v>
      </c>
      <c r="L235" s="27"/>
      <c r="N235" s="47">
        <v>189206655</v>
      </c>
      <c r="O235" s="27"/>
      <c r="Q235" s="5">
        <v>0</v>
      </c>
      <c r="S235" s="5">
        <v>189206655</v>
      </c>
      <c r="U235" s="47">
        <v>0</v>
      </c>
      <c r="V235" s="27"/>
      <c r="X235" s="47">
        <v>0</v>
      </c>
      <c r="Y235" s="27"/>
    </row>
    <row r="236" spans="1:25" x14ac:dyDescent="0.2">
      <c r="A236" s="26" t="s">
        <v>1068</v>
      </c>
      <c r="B236" s="27"/>
      <c r="C236" s="28" t="s">
        <v>1067</v>
      </c>
      <c r="D236" s="29"/>
      <c r="E236" s="29"/>
      <c r="F236" s="27"/>
      <c r="G236" s="5">
        <v>604797233</v>
      </c>
      <c r="I236" s="5">
        <v>4610223888</v>
      </c>
      <c r="K236" s="47">
        <v>0</v>
      </c>
      <c r="L236" s="27"/>
      <c r="N236" s="47">
        <v>4005426655</v>
      </c>
      <c r="O236" s="27"/>
      <c r="Q236" s="5">
        <v>0</v>
      </c>
      <c r="S236" s="5">
        <v>4005426655</v>
      </c>
      <c r="U236" s="47">
        <v>0</v>
      </c>
      <c r="V236" s="27"/>
      <c r="X236" s="47">
        <v>0</v>
      </c>
      <c r="Y236" s="27"/>
    </row>
    <row r="237" spans="1:25" x14ac:dyDescent="0.2">
      <c r="A237" s="26" t="s">
        <v>1066</v>
      </c>
      <c r="B237" s="27"/>
      <c r="C237" s="28" t="s">
        <v>1065</v>
      </c>
      <c r="D237" s="29"/>
      <c r="E237" s="29"/>
      <c r="F237" s="27"/>
      <c r="G237" s="5">
        <v>0</v>
      </c>
      <c r="I237" s="5">
        <v>675982643</v>
      </c>
      <c r="K237" s="47">
        <v>0</v>
      </c>
      <c r="L237" s="27"/>
      <c r="N237" s="47">
        <v>675982643</v>
      </c>
      <c r="O237" s="27"/>
      <c r="Q237" s="5">
        <v>0</v>
      </c>
      <c r="S237" s="5">
        <v>675982643</v>
      </c>
      <c r="U237" s="47">
        <v>0</v>
      </c>
      <c r="V237" s="27"/>
      <c r="X237" s="47">
        <v>0</v>
      </c>
      <c r="Y237" s="27"/>
    </row>
    <row r="238" spans="1:25" x14ac:dyDescent="0.2">
      <c r="A238" s="26" t="s">
        <v>1064</v>
      </c>
      <c r="B238" s="27"/>
      <c r="C238" s="28" t="s">
        <v>1063</v>
      </c>
      <c r="D238" s="29"/>
      <c r="E238" s="29"/>
      <c r="F238" s="27"/>
      <c r="G238" s="5">
        <v>0</v>
      </c>
      <c r="I238" s="5">
        <v>218975755</v>
      </c>
      <c r="K238" s="47">
        <v>0</v>
      </c>
      <c r="L238" s="27"/>
      <c r="N238" s="47">
        <v>218975755</v>
      </c>
      <c r="O238" s="27"/>
      <c r="Q238" s="5">
        <v>0</v>
      </c>
      <c r="S238" s="5">
        <v>218975755</v>
      </c>
      <c r="U238" s="47">
        <v>0</v>
      </c>
      <c r="V238" s="27"/>
      <c r="X238" s="47">
        <v>0</v>
      </c>
      <c r="Y238" s="27"/>
    </row>
    <row r="239" spans="1:25" x14ac:dyDescent="0.2">
      <c r="A239" s="26" t="s">
        <v>1062</v>
      </c>
      <c r="B239" s="27"/>
      <c r="C239" s="28" t="s">
        <v>1061</v>
      </c>
      <c r="D239" s="29"/>
      <c r="E239" s="29"/>
      <c r="F239" s="27"/>
      <c r="G239" s="5">
        <v>68665584176</v>
      </c>
      <c r="I239" s="5">
        <v>60831281499</v>
      </c>
      <c r="K239" s="47">
        <v>7834302677</v>
      </c>
      <c r="L239" s="27"/>
      <c r="N239" s="47">
        <v>0</v>
      </c>
      <c r="O239" s="27"/>
      <c r="Q239" s="5">
        <v>7834302677</v>
      </c>
      <c r="S239" s="5">
        <v>0</v>
      </c>
      <c r="U239" s="47">
        <v>0</v>
      </c>
      <c r="V239" s="27"/>
      <c r="X239" s="47">
        <v>0</v>
      </c>
      <c r="Y239" s="27"/>
    </row>
    <row r="240" spans="1:25" x14ac:dyDescent="0.2">
      <c r="A240" s="26" t="s">
        <v>1060</v>
      </c>
      <c r="B240" s="27"/>
      <c r="C240" s="28" t="s">
        <v>1059</v>
      </c>
      <c r="D240" s="29"/>
      <c r="E240" s="29"/>
      <c r="F240" s="27"/>
      <c r="G240" s="5">
        <v>0</v>
      </c>
      <c r="I240" s="5">
        <v>145285425</v>
      </c>
      <c r="K240" s="47">
        <v>0</v>
      </c>
      <c r="L240" s="27"/>
      <c r="N240" s="47">
        <v>145285425</v>
      </c>
      <c r="O240" s="27"/>
      <c r="Q240" s="5">
        <v>0</v>
      </c>
      <c r="S240" s="5">
        <v>0</v>
      </c>
      <c r="U240" s="47">
        <v>0</v>
      </c>
      <c r="V240" s="27"/>
      <c r="X240" s="47">
        <v>145285425</v>
      </c>
      <c r="Y240" s="27"/>
    </row>
    <row r="241" spans="1:25" x14ac:dyDescent="0.2">
      <c r="A241" s="26" t="s">
        <v>375</v>
      </c>
      <c r="B241" s="27"/>
      <c r="C241" s="28" t="s">
        <v>376</v>
      </c>
      <c r="D241" s="29"/>
      <c r="E241" s="29"/>
      <c r="F241" s="27"/>
      <c r="G241" s="5">
        <v>48364623</v>
      </c>
      <c r="I241" s="5">
        <v>7160848502</v>
      </c>
      <c r="K241" s="47">
        <v>0</v>
      </c>
      <c r="L241" s="27"/>
      <c r="N241" s="47">
        <v>7112483879</v>
      </c>
      <c r="O241" s="27"/>
      <c r="Q241" s="5">
        <v>0</v>
      </c>
      <c r="S241" s="5">
        <v>0</v>
      </c>
      <c r="U241" s="47">
        <v>0</v>
      </c>
      <c r="V241" s="27"/>
      <c r="X241" s="47">
        <v>7112483879</v>
      </c>
      <c r="Y241" s="27"/>
    </row>
    <row r="242" spans="1:25" x14ac:dyDescent="0.2">
      <c r="A242" s="26" t="s">
        <v>377</v>
      </c>
      <c r="B242" s="27"/>
      <c r="C242" s="28" t="s">
        <v>378</v>
      </c>
      <c r="D242" s="29"/>
      <c r="E242" s="29"/>
      <c r="F242" s="27"/>
      <c r="G242" s="5">
        <v>0</v>
      </c>
      <c r="I242" s="5">
        <v>1504424540</v>
      </c>
      <c r="K242" s="47">
        <v>0</v>
      </c>
      <c r="L242" s="27"/>
      <c r="N242" s="47">
        <v>1504424540</v>
      </c>
      <c r="O242" s="27"/>
      <c r="Q242" s="5">
        <v>0</v>
      </c>
      <c r="S242" s="5">
        <v>0</v>
      </c>
      <c r="U242" s="47">
        <v>0</v>
      </c>
      <c r="V242" s="27"/>
      <c r="X242" s="47">
        <v>1504424540</v>
      </c>
      <c r="Y242" s="27"/>
    </row>
    <row r="243" spans="1:25" x14ac:dyDescent="0.2">
      <c r="A243" s="26" t="s">
        <v>379</v>
      </c>
      <c r="B243" s="27"/>
      <c r="C243" s="28" t="s">
        <v>380</v>
      </c>
      <c r="D243" s="29"/>
      <c r="E243" s="29"/>
      <c r="F243" s="27"/>
      <c r="G243" s="5">
        <v>0</v>
      </c>
      <c r="I243" s="5">
        <v>2870840379</v>
      </c>
      <c r="K243" s="47">
        <v>0</v>
      </c>
      <c r="L243" s="27"/>
      <c r="N243" s="47">
        <v>2870840379</v>
      </c>
      <c r="O243" s="27"/>
      <c r="Q243" s="5">
        <v>0</v>
      </c>
      <c r="S243" s="5">
        <v>0</v>
      </c>
      <c r="U243" s="47">
        <v>0</v>
      </c>
      <c r="V243" s="27"/>
      <c r="X243" s="47">
        <v>2870840379</v>
      </c>
      <c r="Y243" s="27"/>
    </row>
    <row r="244" spans="1:25" x14ac:dyDescent="0.2">
      <c r="A244" s="26" t="s">
        <v>381</v>
      </c>
      <c r="B244" s="27"/>
      <c r="C244" s="28" t="s">
        <v>382</v>
      </c>
      <c r="D244" s="29"/>
      <c r="E244" s="29"/>
      <c r="F244" s="27"/>
      <c r="G244" s="5">
        <v>0</v>
      </c>
      <c r="I244" s="5">
        <v>1159785163</v>
      </c>
      <c r="K244" s="47">
        <v>0</v>
      </c>
      <c r="L244" s="27"/>
      <c r="N244" s="47">
        <v>1159785163</v>
      </c>
      <c r="O244" s="27"/>
      <c r="Q244" s="5">
        <v>0</v>
      </c>
      <c r="S244" s="5">
        <v>0</v>
      </c>
      <c r="U244" s="47">
        <v>0</v>
      </c>
      <c r="V244" s="27"/>
      <c r="X244" s="47">
        <v>1159785163</v>
      </c>
      <c r="Y244" s="27"/>
    </row>
    <row r="245" spans="1:25" x14ac:dyDescent="0.2">
      <c r="A245" s="26" t="s">
        <v>383</v>
      </c>
      <c r="B245" s="27"/>
      <c r="C245" s="28" t="s">
        <v>384</v>
      </c>
      <c r="D245" s="29"/>
      <c r="E245" s="29"/>
      <c r="F245" s="27"/>
      <c r="G245" s="5">
        <v>0</v>
      </c>
      <c r="I245" s="5">
        <v>116523770</v>
      </c>
      <c r="K245" s="47">
        <v>0</v>
      </c>
      <c r="L245" s="27"/>
      <c r="N245" s="47">
        <v>116523770</v>
      </c>
      <c r="O245" s="27"/>
      <c r="Q245" s="5">
        <v>0</v>
      </c>
      <c r="S245" s="5">
        <v>0</v>
      </c>
      <c r="U245" s="47">
        <v>0</v>
      </c>
      <c r="V245" s="27"/>
      <c r="X245" s="47">
        <v>116523770</v>
      </c>
      <c r="Y245" s="27"/>
    </row>
    <row r="246" spans="1:25" x14ac:dyDescent="0.2">
      <c r="A246" s="26" t="s">
        <v>385</v>
      </c>
      <c r="B246" s="27"/>
      <c r="C246" s="28" t="s">
        <v>386</v>
      </c>
      <c r="D246" s="29"/>
      <c r="E246" s="29"/>
      <c r="F246" s="27"/>
      <c r="G246" s="5">
        <v>0</v>
      </c>
      <c r="I246" s="5">
        <v>26196206</v>
      </c>
      <c r="K246" s="47">
        <v>0</v>
      </c>
      <c r="L246" s="27"/>
      <c r="N246" s="47">
        <v>26196206</v>
      </c>
      <c r="O246" s="27"/>
      <c r="Q246" s="5">
        <v>0</v>
      </c>
      <c r="S246" s="5">
        <v>0</v>
      </c>
      <c r="U246" s="47">
        <v>0</v>
      </c>
      <c r="V246" s="27"/>
      <c r="X246" s="47">
        <v>26196206</v>
      </c>
      <c r="Y246" s="27"/>
    </row>
    <row r="247" spans="1:25" x14ac:dyDescent="0.2">
      <c r="A247" s="26" t="s">
        <v>389</v>
      </c>
      <c r="B247" s="27"/>
      <c r="C247" s="28" t="s">
        <v>390</v>
      </c>
      <c r="D247" s="29"/>
      <c r="E247" s="29"/>
      <c r="F247" s="27"/>
      <c r="G247" s="5">
        <v>0</v>
      </c>
      <c r="I247" s="5">
        <v>78849839</v>
      </c>
      <c r="K247" s="47">
        <v>0</v>
      </c>
      <c r="L247" s="27"/>
      <c r="N247" s="47">
        <v>78849839</v>
      </c>
      <c r="O247" s="27"/>
      <c r="Q247" s="5">
        <v>0</v>
      </c>
      <c r="S247" s="5">
        <v>0</v>
      </c>
      <c r="U247" s="47">
        <v>0</v>
      </c>
      <c r="V247" s="27"/>
      <c r="X247" s="47">
        <v>78849839</v>
      </c>
      <c r="Y247" s="27"/>
    </row>
    <row r="248" spans="1:25" x14ac:dyDescent="0.2">
      <c r="A248" s="26" t="s">
        <v>391</v>
      </c>
      <c r="B248" s="27"/>
      <c r="C248" s="28" t="s">
        <v>392</v>
      </c>
      <c r="D248" s="29"/>
      <c r="E248" s="29"/>
      <c r="F248" s="27"/>
      <c r="G248" s="5">
        <v>0</v>
      </c>
      <c r="I248" s="5">
        <v>3424981</v>
      </c>
      <c r="K248" s="47">
        <v>0</v>
      </c>
      <c r="L248" s="27"/>
      <c r="N248" s="47">
        <v>3424981</v>
      </c>
      <c r="O248" s="27"/>
      <c r="Q248" s="5">
        <v>0</v>
      </c>
      <c r="S248" s="5">
        <v>0</v>
      </c>
      <c r="U248" s="47">
        <v>0</v>
      </c>
      <c r="V248" s="27"/>
      <c r="X248" s="47">
        <v>3424981</v>
      </c>
      <c r="Y248" s="27"/>
    </row>
    <row r="249" spans="1:25" x14ac:dyDescent="0.2">
      <c r="A249" s="26" t="s">
        <v>393</v>
      </c>
      <c r="B249" s="27"/>
      <c r="C249" s="28" t="s">
        <v>394</v>
      </c>
      <c r="D249" s="29"/>
      <c r="E249" s="29"/>
      <c r="F249" s="27"/>
      <c r="G249" s="5">
        <v>1638905</v>
      </c>
      <c r="I249" s="5">
        <v>1561719570</v>
      </c>
      <c r="K249" s="47">
        <v>0</v>
      </c>
      <c r="L249" s="27"/>
      <c r="N249" s="47">
        <v>1560080665</v>
      </c>
      <c r="O249" s="27"/>
      <c r="Q249" s="5">
        <v>0</v>
      </c>
      <c r="S249" s="5">
        <v>0</v>
      </c>
      <c r="U249" s="47">
        <v>0</v>
      </c>
      <c r="V249" s="27"/>
      <c r="X249" s="47">
        <v>1560080665</v>
      </c>
      <c r="Y249" s="27"/>
    </row>
    <row r="250" spans="1:25" x14ac:dyDescent="0.2">
      <c r="A250" s="26" t="s">
        <v>395</v>
      </c>
      <c r="B250" s="27"/>
      <c r="C250" s="28" t="s">
        <v>396</v>
      </c>
      <c r="D250" s="29"/>
      <c r="E250" s="29"/>
      <c r="F250" s="27"/>
      <c r="G250" s="5">
        <v>0</v>
      </c>
      <c r="I250" s="5">
        <v>150528863</v>
      </c>
      <c r="K250" s="47">
        <v>0</v>
      </c>
      <c r="L250" s="27"/>
      <c r="N250" s="47">
        <v>150528863</v>
      </c>
      <c r="O250" s="27"/>
      <c r="Q250" s="5">
        <v>0</v>
      </c>
      <c r="S250" s="5">
        <v>0</v>
      </c>
      <c r="U250" s="47">
        <v>0</v>
      </c>
      <c r="V250" s="27"/>
      <c r="X250" s="47">
        <v>150528863</v>
      </c>
      <c r="Y250" s="27"/>
    </row>
    <row r="251" spans="1:25" x14ac:dyDescent="0.2">
      <c r="A251" s="26" t="s">
        <v>397</v>
      </c>
      <c r="B251" s="27"/>
      <c r="C251" s="28" t="s">
        <v>398</v>
      </c>
      <c r="D251" s="29"/>
      <c r="E251" s="29"/>
      <c r="F251" s="27"/>
      <c r="G251" s="5">
        <v>0</v>
      </c>
      <c r="I251" s="5">
        <v>10540536</v>
      </c>
      <c r="K251" s="47">
        <v>0</v>
      </c>
      <c r="L251" s="27"/>
      <c r="N251" s="47">
        <v>10540536</v>
      </c>
      <c r="O251" s="27"/>
      <c r="Q251" s="5">
        <v>0</v>
      </c>
      <c r="S251" s="5">
        <v>0</v>
      </c>
      <c r="U251" s="47">
        <v>0</v>
      </c>
      <c r="V251" s="27"/>
      <c r="X251" s="47">
        <v>10540536</v>
      </c>
      <c r="Y251" s="27"/>
    </row>
    <row r="252" spans="1:25" x14ac:dyDescent="0.2">
      <c r="A252" s="26" t="s">
        <v>399</v>
      </c>
      <c r="B252" s="27"/>
      <c r="C252" s="28" t="s">
        <v>400</v>
      </c>
      <c r="D252" s="29"/>
      <c r="E252" s="29"/>
      <c r="F252" s="27"/>
      <c r="G252" s="5">
        <v>0</v>
      </c>
      <c r="I252" s="5">
        <v>9124371</v>
      </c>
      <c r="K252" s="47">
        <v>0</v>
      </c>
      <c r="L252" s="27"/>
      <c r="N252" s="47">
        <v>9124371</v>
      </c>
      <c r="O252" s="27"/>
      <c r="Q252" s="5">
        <v>0</v>
      </c>
      <c r="S252" s="5">
        <v>0</v>
      </c>
      <c r="U252" s="47">
        <v>0</v>
      </c>
      <c r="V252" s="27"/>
      <c r="X252" s="47">
        <v>9124371</v>
      </c>
      <c r="Y252" s="27"/>
    </row>
    <row r="253" spans="1:25" x14ac:dyDescent="0.2">
      <c r="A253" s="26" t="s">
        <v>401</v>
      </c>
      <c r="B253" s="27"/>
      <c r="C253" s="28" t="s">
        <v>402</v>
      </c>
      <c r="D253" s="29"/>
      <c r="E253" s="29"/>
      <c r="F253" s="27"/>
      <c r="G253" s="5">
        <v>0</v>
      </c>
      <c r="I253" s="5">
        <v>106289978</v>
      </c>
      <c r="K253" s="47">
        <v>0</v>
      </c>
      <c r="L253" s="27"/>
      <c r="N253" s="47">
        <v>106289978</v>
      </c>
      <c r="O253" s="27"/>
      <c r="Q253" s="5">
        <v>0</v>
      </c>
      <c r="S253" s="5">
        <v>0</v>
      </c>
      <c r="U253" s="47">
        <v>0</v>
      </c>
      <c r="V253" s="27"/>
      <c r="X253" s="47">
        <v>106289978</v>
      </c>
      <c r="Y253" s="27"/>
    </row>
    <row r="254" spans="1:25" x14ac:dyDescent="0.2">
      <c r="A254" s="26" t="s">
        <v>403</v>
      </c>
      <c r="B254" s="27"/>
      <c r="C254" s="28" t="s">
        <v>404</v>
      </c>
      <c r="D254" s="29"/>
      <c r="E254" s="29"/>
      <c r="F254" s="27"/>
      <c r="G254" s="5">
        <v>0</v>
      </c>
      <c r="I254" s="5">
        <v>981602331</v>
      </c>
      <c r="K254" s="47">
        <v>0</v>
      </c>
      <c r="L254" s="27"/>
      <c r="N254" s="47">
        <v>981602331</v>
      </c>
      <c r="O254" s="27"/>
      <c r="Q254" s="5">
        <v>0</v>
      </c>
      <c r="S254" s="5">
        <v>0</v>
      </c>
      <c r="U254" s="47">
        <v>0</v>
      </c>
      <c r="V254" s="27"/>
      <c r="X254" s="47">
        <v>981602331</v>
      </c>
      <c r="Y254" s="27"/>
    </row>
    <row r="255" spans="1:25" x14ac:dyDescent="0.2">
      <c r="A255" s="26" t="s">
        <v>1058</v>
      </c>
      <c r="B255" s="27"/>
      <c r="C255" s="28" t="s">
        <v>1057</v>
      </c>
      <c r="D255" s="29"/>
      <c r="E255" s="29"/>
      <c r="F255" s="27"/>
      <c r="G255" s="5">
        <v>0</v>
      </c>
      <c r="I255" s="5">
        <v>30731558</v>
      </c>
      <c r="K255" s="47">
        <v>0</v>
      </c>
      <c r="L255" s="27"/>
      <c r="N255" s="47">
        <v>30731558</v>
      </c>
      <c r="O255" s="27"/>
      <c r="Q255" s="5">
        <v>0</v>
      </c>
      <c r="S255" s="5">
        <v>0</v>
      </c>
      <c r="U255" s="47">
        <v>0</v>
      </c>
      <c r="V255" s="27"/>
      <c r="X255" s="47">
        <v>30731558</v>
      </c>
      <c r="Y255" s="27"/>
    </row>
    <row r="256" spans="1:25" x14ac:dyDescent="0.2">
      <c r="A256" s="26" t="s">
        <v>405</v>
      </c>
      <c r="B256" s="27"/>
      <c r="C256" s="28" t="s">
        <v>406</v>
      </c>
      <c r="D256" s="29"/>
      <c r="E256" s="29"/>
      <c r="F256" s="27"/>
      <c r="G256" s="5">
        <v>904035</v>
      </c>
      <c r="I256" s="5">
        <v>46223480</v>
      </c>
      <c r="K256" s="47">
        <v>0</v>
      </c>
      <c r="L256" s="27"/>
      <c r="N256" s="47">
        <v>45319445</v>
      </c>
      <c r="O256" s="27"/>
      <c r="Q256" s="5">
        <v>0</v>
      </c>
      <c r="S256" s="5">
        <v>0</v>
      </c>
      <c r="U256" s="47">
        <v>0</v>
      </c>
      <c r="V256" s="27"/>
      <c r="X256" s="47">
        <v>45319445</v>
      </c>
      <c r="Y256" s="27"/>
    </row>
    <row r="257" spans="1:25" x14ac:dyDescent="0.2">
      <c r="A257" s="26" t="s">
        <v>407</v>
      </c>
      <c r="B257" s="27"/>
      <c r="C257" s="28" t="s">
        <v>408</v>
      </c>
      <c r="D257" s="29"/>
      <c r="E257" s="29"/>
      <c r="F257" s="27"/>
      <c r="G257" s="5">
        <v>248264</v>
      </c>
      <c r="I257" s="5">
        <v>337124889</v>
      </c>
      <c r="K257" s="47">
        <v>0</v>
      </c>
      <c r="L257" s="27"/>
      <c r="N257" s="47">
        <v>336876625</v>
      </c>
      <c r="O257" s="27"/>
      <c r="Q257" s="5">
        <v>0</v>
      </c>
      <c r="S257" s="5">
        <v>0</v>
      </c>
      <c r="U257" s="47">
        <v>0</v>
      </c>
      <c r="V257" s="27"/>
      <c r="X257" s="47">
        <v>336876625</v>
      </c>
      <c r="Y257" s="27"/>
    </row>
    <row r="258" spans="1:25" x14ac:dyDescent="0.2">
      <c r="A258" s="26" t="s">
        <v>409</v>
      </c>
      <c r="B258" s="27"/>
      <c r="C258" s="28" t="s">
        <v>410</v>
      </c>
      <c r="D258" s="29"/>
      <c r="E258" s="29"/>
      <c r="F258" s="27"/>
      <c r="G258" s="5">
        <v>0</v>
      </c>
      <c r="I258" s="5">
        <v>6755994</v>
      </c>
      <c r="K258" s="47">
        <v>0</v>
      </c>
      <c r="L258" s="27"/>
      <c r="N258" s="47">
        <v>6755994</v>
      </c>
      <c r="O258" s="27"/>
      <c r="Q258" s="5">
        <v>0</v>
      </c>
      <c r="S258" s="5">
        <v>0</v>
      </c>
      <c r="U258" s="47">
        <v>0</v>
      </c>
      <c r="V258" s="27"/>
      <c r="X258" s="47">
        <v>6755994</v>
      </c>
      <c r="Y258" s="27"/>
    </row>
    <row r="259" spans="1:25" x14ac:dyDescent="0.2">
      <c r="A259" s="26" t="s">
        <v>413</v>
      </c>
      <c r="B259" s="27"/>
      <c r="C259" s="28" t="s">
        <v>414</v>
      </c>
      <c r="D259" s="29"/>
      <c r="E259" s="29"/>
      <c r="F259" s="27"/>
      <c r="G259" s="5">
        <v>0</v>
      </c>
      <c r="I259" s="5">
        <v>488259104</v>
      </c>
      <c r="K259" s="47">
        <v>0</v>
      </c>
      <c r="L259" s="27"/>
      <c r="N259" s="47">
        <v>488259104</v>
      </c>
      <c r="O259" s="27"/>
      <c r="Q259" s="5">
        <v>0</v>
      </c>
      <c r="S259" s="5">
        <v>0</v>
      </c>
      <c r="U259" s="47">
        <v>0</v>
      </c>
      <c r="V259" s="27"/>
      <c r="X259" s="47">
        <v>488259104</v>
      </c>
      <c r="Y259" s="27"/>
    </row>
    <row r="260" spans="1:25" x14ac:dyDescent="0.2">
      <c r="A260" s="26" t="s">
        <v>1056</v>
      </c>
      <c r="B260" s="27"/>
      <c r="C260" s="28" t="s">
        <v>1055</v>
      </c>
      <c r="D260" s="29"/>
      <c r="E260" s="29"/>
      <c r="F260" s="27"/>
      <c r="G260" s="5">
        <v>0</v>
      </c>
      <c r="I260" s="5">
        <v>80</v>
      </c>
      <c r="K260" s="47">
        <v>0</v>
      </c>
      <c r="L260" s="27"/>
      <c r="N260" s="47">
        <v>80</v>
      </c>
      <c r="O260" s="27"/>
      <c r="Q260" s="5">
        <v>0</v>
      </c>
      <c r="S260" s="5">
        <v>0</v>
      </c>
      <c r="U260" s="47">
        <v>0</v>
      </c>
      <c r="V260" s="27"/>
      <c r="X260" s="47">
        <v>80</v>
      </c>
      <c r="Y260" s="27"/>
    </row>
    <row r="261" spans="1:25" x14ac:dyDescent="0.2">
      <c r="A261" s="26" t="s">
        <v>417</v>
      </c>
      <c r="B261" s="27"/>
      <c r="C261" s="28" t="s">
        <v>418</v>
      </c>
      <c r="D261" s="29"/>
      <c r="E261" s="29"/>
      <c r="F261" s="27"/>
      <c r="G261" s="5">
        <v>0</v>
      </c>
      <c r="I261" s="5">
        <v>165713070</v>
      </c>
      <c r="K261" s="47">
        <v>0</v>
      </c>
      <c r="L261" s="27"/>
      <c r="N261" s="47">
        <v>165713070</v>
      </c>
      <c r="O261" s="27"/>
      <c r="Q261" s="5">
        <v>0</v>
      </c>
      <c r="S261" s="5">
        <v>0</v>
      </c>
      <c r="U261" s="47">
        <v>0</v>
      </c>
      <c r="V261" s="27"/>
      <c r="X261" s="47">
        <v>165713070</v>
      </c>
      <c r="Y261" s="27"/>
    </row>
    <row r="262" spans="1:25" x14ac:dyDescent="0.2">
      <c r="A262" s="26" t="s">
        <v>419</v>
      </c>
      <c r="B262" s="27"/>
      <c r="C262" s="28" t="s">
        <v>420</v>
      </c>
      <c r="D262" s="29"/>
      <c r="E262" s="29"/>
      <c r="F262" s="27"/>
      <c r="G262" s="5">
        <v>0</v>
      </c>
      <c r="I262" s="5">
        <v>105195861</v>
      </c>
      <c r="K262" s="47">
        <v>0</v>
      </c>
      <c r="L262" s="27"/>
      <c r="N262" s="47">
        <v>105195861</v>
      </c>
      <c r="O262" s="27"/>
      <c r="Q262" s="5">
        <v>0</v>
      </c>
      <c r="S262" s="5">
        <v>0</v>
      </c>
      <c r="U262" s="47">
        <v>0</v>
      </c>
      <c r="V262" s="27"/>
      <c r="X262" s="47">
        <v>105195861</v>
      </c>
      <c r="Y262" s="27"/>
    </row>
    <row r="263" spans="1:25" x14ac:dyDescent="0.2">
      <c r="A263" s="26" t="s">
        <v>421</v>
      </c>
      <c r="B263" s="27"/>
      <c r="C263" s="28" t="s">
        <v>422</v>
      </c>
      <c r="D263" s="29"/>
      <c r="E263" s="29"/>
      <c r="F263" s="27"/>
      <c r="G263" s="5">
        <v>0</v>
      </c>
      <c r="I263" s="5">
        <v>284440225</v>
      </c>
      <c r="K263" s="47">
        <v>0</v>
      </c>
      <c r="L263" s="27"/>
      <c r="N263" s="47">
        <v>284440225</v>
      </c>
      <c r="O263" s="27"/>
      <c r="Q263" s="5">
        <v>0</v>
      </c>
      <c r="S263" s="5">
        <v>0</v>
      </c>
      <c r="U263" s="47">
        <v>0</v>
      </c>
      <c r="V263" s="27"/>
      <c r="X263" s="47">
        <v>284440225</v>
      </c>
      <c r="Y263" s="27"/>
    </row>
    <row r="264" spans="1:25" x14ac:dyDescent="0.2">
      <c r="A264" s="26" t="s">
        <v>423</v>
      </c>
      <c r="B264" s="27"/>
      <c r="C264" s="28" t="s">
        <v>424</v>
      </c>
      <c r="D264" s="29"/>
      <c r="E264" s="29"/>
      <c r="F264" s="27"/>
      <c r="G264" s="5">
        <v>0</v>
      </c>
      <c r="I264" s="5">
        <v>260748781</v>
      </c>
      <c r="K264" s="47">
        <v>0</v>
      </c>
      <c r="L264" s="27"/>
      <c r="N264" s="47">
        <v>260748781</v>
      </c>
      <c r="O264" s="27"/>
      <c r="Q264" s="5">
        <v>0</v>
      </c>
      <c r="S264" s="5">
        <v>0</v>
      </c>
      <c r="U264" s="47">
        <v>0</v>
      </c>
      <c r="V264" s="27"/>
      <c r="X264" s="47">
        <v>260748781</v>
      </c>
      <c r="Y264" s="27"/>
    </row>
    <row r="265" spans="1:25" x14ac:dyDescent="0.2">
      <c r="A265" s="26" t="s">
        <v>425</v>
      </c>
      <c r="B265" s="27"/>
      <c r="C265" s="28" t="s">
        <v>426</v>
      </c>
      <c r="D265" s="29"/>
      <c r="E265" s="29"/>
      <c r="F265" s="27"/>
      <c r="G265" s="5">
        <v>0</v>
      </c>
      <c r="I265" s="5">
        <v>65368194</v>
      </c>
      <c r="K265" s="47">
        <v>0</v>
      </c>
      <c r="L265" s="27"/>
      <c r="N265" s="47">
        <v>65368194</v>
      </c>
      <c r="O265" s="27"/>
      <c r="Q265" s="5">
        <v>0</v>
      </c>
      <c r="S265" s="5">
        <v>0</v>
      </c>
      <c r="U265" s="47">
        <v>0</v>
      </c>
      <c r="V265" s="27"/>
      <c r="X265" s="47">
        <v>65368194</v>
      </c>
      <c r="Y265" s="27"/>
    </row>
    <row r="266" spans="1:25" x14ac:dyDescent="0.2">
      <c r="A266" s="26" t="s">
        <v>427</v>
      </c>
      <c r="B266" s="27"/>
      <c r="C266" s="28" t="s">
        <v>428</v>
      </c>
      <c r="D266" s="29"/>
      <c r="E266" s="29"/>
      <c r="F266" s="27"/>
      <c r="G266" s="5">
        <v>0</v>
      </c>
      <c r="I266" s="5">
        <v>71598579</v>
      </c>
      <c r="K266" s="47">
        <v>0</v>
      </c>
      <c r="L266" s="27"/>
      <c r="N266" s="47">
        <v>71598579</v>
      </c>
      <c r="O266" s="27"/>
      <c r="Q266" s="5">
        <v>0</v>
      </c>
      <c r="S266" s="5">
        <v>0</v>
      </c>
      <c r="U266" s="47">
        <v>0</v>
      </c>
      <c r="V266" s="27"/>
      <c r="X266" s="47">
        <v>71598579</v>
      </c>
      <c r="Y266" s="27"/>
    </row>
    <row r="267" spans="1:25" x14ac:dyDescent="0.2">
      <c r="A267" s="26" t="s">
        <v>429</v>
      </c>
      <c r="B267" s="27"/>
      <c r="C267" s="28" t="s">
        <v>430</v>
      </c>
      <c r="D267" s="29"/>
      <c r="E267" s="29"/>
      <c r="F267" s="27"/>
      <c r="G267" s="5">
        <v>0</v>
      </c>
      <c r="I267" s="5">
        <v>8035527</v>
      </c>
      <c r="K267" s="47">
        <v>0</v>
      </c>
      <c r="L267" s="27"/>
      <c r="N267" s="47">
        <v>8035527</v>
      </c>
      <c r="O267" s="27"/>
      <c r="Q267" s="5">
        <v>0</v>
      </c>
      <c r="S267" s="5">
        <v>0</v>
      </c>
      <c r="U267" s="47">
        <v>0</v>
      </c>
      <c r="V267" s="27"/>
      <c r="X267" s="47">
        <v>8035527</v>
      </c>
      <c r="Y267" s="27"/>
    </row>
    <row r="268" spans="1:25" x14ac:dyDescent="0.2">
      <c r="A268" s="26" t="s">
        <v>431</v>
      </c>
      <c r="B268" s="27"/>
      <c r="C268" s="28" t="s">
        <v>432</v>
      </c>
      <c r="D268" s="29"/>
      <c r="E268" s="29"/>
      <c r="F268" s="27"/>
      <c r="G268" s="5">
        <v>0</v>
      </c>
      <c r="I268" s="5">
        <v>105095045</v>
      </c>
      <c r="K268" s="47">
        <v>0</v>
      </c>
      <c r="L268" s="27"/>
      <c r="N268" s="47">
        <v>105095045</v>
      </c>
      <c r="O268" s="27"/>
      <c r="Q268" s="5">
        <v>0</v>
      </c>
      <c r="S268" s="5">
        <v>0</v>
      </c>
      <c r="U268" s="47">
        <v>0</v>
      </c>
      <c r="V268" s="27"/>
      <c r="X268" s="47">
        <v>105095045</v>
      </c>
      <c r="Y268" s="27"/>
    </row>
    <row r="269" spans="1:25" x14ac:dyDescent="0.2">
      <c r="A269" s="26" t="s">
        <v>433</v>
      </c>
      <c r="B269" s="27"/>
      <c r="C269" s="28" t="s">
        <v>434</v>
      </c>
      <c r="D269" s="29"/>
      <c r="E269" s="29"/>
      <c r="F269" s="27"/>
      <c r="G269" s="5">
        <v>0</v>
      </c>
      <c r="I269" s="5">
        <v>115081358</v>
      </c>
      <c r="K269" s="47">
        <v>0</v>
      </c>
      <c r="L269" s="27"/>
      <c r="N269" s="47">
        <v>115081358</v>
      </c>
      <c r="O269" s="27"/>
      <c r="Q269" s="5">
        <v>0</v>
      </c>
      <c r="S269" s="5">
        <v>0</v>
      </c>
      <c r="U269" s="47">
        <v>0</v>
      </c>
      <c r="V269" s="27"/>
      <c r="X269" s="47">
        <v>115081358</v>
      </c>
      <c r="Y269" s="27"/>
    </row>
    <row r="270" spans="1:25" x14ac:dyDescent="0.2">
      <c r="A270" s="26" t="s">
        <v>435</v>
      </c>
      <c r="B270" s="27"/>
      <c r="C270" s="28" t="s">
        <v>436</v>
      </c>
      <c r="D270" s="29"/>
      <c r="E270" s="29"/>
      <c r="F270" s="27"/>
      <c r="G270" s="5">
        <v>0</v>
      </c>
      <c r="I270" s="5">
        <v>79286760</v>
      </c>
      <c r="K270" s="47">
        <v>0</v>
      </c>
      <c r="L270" s="27"/>
      <c r="N270" s="47">
        <v>79286760</v>
      </c>
      <c r="O270" s="27"/>
      <c r="Q270" s="5">
        <v>0</v>
      </c>
      <c r="S270" s="5">
        <v>0</v>
      </c>
      <c r="U270" s="47">
        <v>0</v>
      </c>
      <c r="V270" s="27"/>
      <c r="X270" s="47">
        <v>79286760</v>
      </c>
      <c r="Y270" s="27"/>
    </row>
    <row r="271" spans="1:25" x14ac:dyDescent="0.2">
      <c r="A271" s="26" t="s">
        <v>437</v>
      </c>
      <c r="B271" s="27"/>
      <c r="C271" s="28" t="s">
        <v>438</v>
      </c>
      <c r="D271" s="29"/>
      <c r="E271" s="29"/>
      <c r="F271" s="27"/>
      <c r="G271" s="5">
        <v>0</v>
      </c>
      <c r="I271" s="5">
        <v>70546080</v>
      </c>
      <c r="K271" s="47">
        <v>0</v>
      </c>
      <c r="L271" s="27"/>
      <c r="N271" s="47">
        <v>70546080</v>
      </c>
      <c r="O271" s="27"/>
      <c r="Q271" s="5">
        <v>0</v>
      </c>
      <c r="S271" s="5">
        <v>0</v>
      </c>
      <c r="U271" s="47">
        <v>0</v>
      </c>
      <c r="V271" s="27"/>
      <c r="X271" s="47">
        <v>70546080</v>
      </c>
      <c r="Y271" s="27"/>
    </row>
    <row r="272" spans="1:25" x14ac:dyDescent="0.2">
      <c r="A272" s="26" t="s">
        <v>439</v>
      </c>
      <c r="B272" s="27"/>
      <c r="C272" s="28" t="s">
        <v>440</v>
      </c>
      <c r="D272" s="29"/>
      <c r="E272" s="29"/>
      <c r="F272" s="27"/>
      <c r="G272" s="5">
        <v>0</v>
      </c>
      <c r="I272" s="5">
        <v>60445164</v>
      </c>
      <c r="K272" s="47">
        <v>0</v>
      </c>
      <c r="L272" s="27"/>
      <c r="N272" s="47">
        <v>60445164</v>
      </c>
      <c r="O272" s="27"/>
      <c r="Q272" s="5">
        <v>0</v>
      </c>
      <c r="S272" s="5">
        <v>0</v>
      </c>
      <c r="U272" s="47">
        <v>0</v>
      </c>
      <c r="V272" s="27"/>
      <c r="X272" s="47">
        <v>60445164</v>
      </c>
      <c r="Y272" s="27"/>
    </row>
    <row r="273" spans="1:25" x14ac:dyDescent="0.2">
      <c r="A273" s="26" t="s">
        <v>1054</v>
      </c>
      <c r="B273" s="27"/>
      <c r="C273" s="28" t="s">
        <v>1053</v>
      </c>
      <c r="D273" s="29"/>
      <c r="E273" s="29"/>
      <c r="F273" s="27"/>
      <c r="G273" s="5">
        <v>0</v>
      </c>
      <c r="I273" s="5">
        <v>88244664</v>
      </c>
      <c r="K273" s="47">
        <v>0</v>
      </c>
      <c r="L273" s="27"/>
      <c r="N273" s="47">
        <v>88244664</v>
      </c>
      <c r="O273" s="27"/>
      <c r="Q273" s="5">
        <v>0</v>
      </c>
      <c r="S273" s="5">
        <v>0</v>
      </c>
      <c r="U273" s="47">
        <v>0</v>
      </c>
      <c r="V273" s="27"/>
      <c r="X273" s="47">
        <v>88244664</v>
      </c>
      <c r="Y273" s="27"/>
    </row>
    <row r="274" spans="1:25" x14ac:dyDescent="0.2">
      <c r="A274" s="26" t="s">
        <v>441</v>
      </c>
      <c r="B274" s="27"/>
      <c r="C274" s="28" t="s">
        <v>442</v>
      </c>
      <c r="D274" s="29"/>
      <c r="E274" s="29"/>
      <c r="F274" s="27"/>
      <c r="G274" s="5">
        <v>0</v>
      </c>
      <c r="I274" s="5">
        <v>17178204</v>
      </c>
      <c r="K274" s="47">
        <v>0</v>
      </c>
      <c r="L274" s="27"/>
      <c r="N274" s="47">
        <v>17178204</v>
      </c>
      <c r="O274" s="27"/>
      <c r="Q274" s="5">
        <v>0</v>
      </c>
      <c r="S274" s="5">
        <v>0</v>
      </c>
      <c r="U274" s="47">
        <v>0</v>
      </c>
      <c r="V274" s="27"/>
      <c r="X274" s="47">
        <v>17178204</v>
      </c>
      <c r="Y274" s="27"/>
    </row>
    <row r="275" spans="1:25" x14ac:dyDescent="0.2">
      <c r="A275" s="26" t="s">
        <v>443</v>
      </c>
      <c r="B275" s="27"/>
      <c r="C275" s="28" t="s">
        <v>444</v>
      </c>
      <c r="D275" s="29"/>
      <c r="E275" s="29"/>
      <c r="F275" s="27"/>
      <c r="G275" s="5">
        <v>0</v>
      </c>
      <c r="I275" s="5">
        <v>11829411936</v>
      </c>
      <c r="K275" s="47">
        <v>0</v>
      </c>
      <c r="L275" s="27"/>
      <c r="N275" s="47">
        <v>11829411936</v>
      </c>
      <c r="O275" s="27"/>
      <c r="Q275" s="5">
        <v>0</v>
      </c>
      <c r="S275" s="5">
        <v>0</v>
      </c>
      <c r="U275" s="47">
        <v>0</v>
      </c>
      <c r="V275" s="27"/>
      <c r="X275" s="47">
        <v>11829411936</v>
      </c>
      <c r="Y275" s="27"/>
    </row>
    <row r="276" spans="1:25" x14ac:dyDescent="0.2">
      <c r="A276" s="26" t="s">
        <v>445</v>
      </c>
      <c r="B276" s="27"/>
      <c r="C276" s="28" t="s">
        <v>446</v>
      </c>
      <c r="D276" s="29"/>
      <c r="E276" s="29"/>
      <c r="F276" s="27"/>
      <c r="G276" s="5">
        <v>0</v>
      </c>
      <c r="I276" s="5">
        <v>44117507</v>
      </c>
      <c r="K276" s="47">
        <v>0</v>
      </c>
      <c r="L276" s="27"/>
      <c r="N276" s="47">
        <v>44117507</v>
      </c>
      <c r="O276" s="27"/>
      <c r="Q276" s="5">
        <v>0</v>
      </c>
      <c r="S276" s="5">
        <v>0</v>
      </c>
      <c r="U276" s="47">
        <v>0</v>
      </c>
      <c r="V276" s="27"/>
      <c r="X276" s="47">
        <v>44117507</v>
      </c>
      <c r="Y276" s="27"/>
    </row>
    <row r="277" spans="1:25" x14ac:dyDescent="0.2">
      <c r="A277" s="26" t="s">
        <v>447</v>
      </c>
      <c r="B277" s="27"/>
      <c r="C277" s="28" t="s">
        <v>448</v>
      </c>
      <c r="D277" s="29"/>
      <c r="E277" s="29"/>
      <c r="F277" s="27"/>
      <c r="G277" s="5">
        <v>0</v>
      </c>
      <c r="I277" s="5">
        <v>1283894383</v>
      </c>
      <c r="K277" s="47">
        <v>0</v>
      </c>
      <c r="L277" s="27"/>
      <c r="N277" s="47">
        <v>1283894383</v>
      </c>
      <c r="O277" s="27"/>
      <c r="Q277" s="5">
        <v>0</v>
      </c>
      <c r="S277" s="5">
        <v>0</v>
      </c>
      <c r="U277" s="47">
        <v>0</v>
      </c>
      <c r="V277" s="27"/>
      <c r="X277" s="47">
        <v>1283894383</v>
      </c>
      <c r="Y277" s="27"/>
    </row>
    <row r="278" spans="1:25" x14ac:dyDescent="0.2">
      <c r="A278" s="26" t="s">
        <v>1052</v>
      </c>
      <c r="B278" s="27"/>
      <c r="C278" s="28" t="s">
        <v>1051</v>
      </c>
      <c r="D278" s="29"/>
      <c r="E278" s="29"/>
      <c r="F278" s="27"/>
      <c r="G278" s="5">
        <v>151155593</v>
      </c>
      <c r="I278" s="5">
        <v>323856393</v>
      </c>
      <c r="K278" s="47">
        <v>0</v>
      </c>
      <c r="L278" s="27"/>
      <c r="N278" s="47">
        <v>172700800</v>
      </c>
      <c r="O278" s="27"/>
      <c r="Q278" s="5">
        <v>0</v>
      </c>
      <c r="S278" s="5">
        <v>0</v>
      </c>
      <c r="U278" s="47">
        <v>0</v>
      </c>
      <c r="V278" s="27"/>
      <c r="X278" s="47">
        <v>172700800</v>
      </c>
      <c r="Y278" s="27"/>
    </row>
    <row r="279" spans="1:25" x14ac:dyDescent="0.2">
      <c r="A279" s="26" t="s">
        <v>449</v>
      </c>
      <c r="B279" s="27"/>
      <c r="C279" s="28" t="s">
        <v>450</v>
      </c>
      <c r="D279" s="29"/>
      <c r="E279" s="29"/>
      <c r="F279" s="27"/>
      <c r="G279" s="5">
        <v>3269993</v>
      </c>
      <c r="I279" s="5">
        <v>164299593</v>
      </c>
      <c r="K279" s="47">
        <v>0</v>
      </c>
      <c r="L279" s="27"/>
      <c r="N279" s="47">
        <v>161029600</v>
      </c>
      <c r="O279" s="27"/>
      <c r="Q279" s="5">
        <v>0</v>
      </c>
      <c r="S279" s="5">
        <v>0</v>
      </c>
      <c r="U279" s="47">
        <v>0</v>
      </c>
      <c r="V279" s="27"/>
      <c r="X279" s="47">
        <v>161029600</v>
      </c>
      <c r="Y279" s="27"/>
    </row>
    <row r="280" spans="1:25" x14ac:dyDescent="0.2">
      <c r="A280" s="26" t="s">
        <v>451</v>
      </c>
      <c r="B280" s="27"/>
      <c r="C280" s="28" t="s">
        <v>452</v>
      </c>
      <c r="D280" s="29"/>
      <c r="E280" s="29"/>
      <c r="F280" s="27"/>
      <c r="G280" s="5">
        <v>0</v>
      </c>
      <c r="I280" s="5">
        <v>5544420</v>
      </c>
      <c r="K280" s="47">
        <v>0</v>
      </c>
      <c r="L280" s="27"/>
      <c r="N280" s="47">
        <v>5544420</v>
      </c>
      <c r="O280" s="27"/>
      <c r="Q280" s="5">
        <v>0</v>
      </c>
      <c r="S280" s="5">
        <v>0</v>
      </c>
      <c r="U280" s="47">
        <v>0</v>
      </c>
      <c r="V280" s="27"/>
      <c r="X280" s="47">
        <v>5544420</v>
      </c>
      <c r="Y280" s="27"/>
    </row>
    <row r="281" spans="1:25" x14ac:dyDescent="0.2">
      <c r="A281" s="26" t="s">
        <v>453</v>
      </c>
      <c r="B281" s="27"/>
      <c r="C281" s="28" t="s">
        <v>454</v>
      </c>
      <c r="D281" s="29"/>
      <c r="E281" s="29"/>
      <c r="F281" s="27"/>
      <c r="G281" s="5">
        <v>0</v>
      </c>
      <c r="I281" s="5">
        <v>304920394</v>
      </c>
      <c r="K281" s="47">
        <v>0</v>
      </c>
      <c r="L281" s="27"/>
      <c r="N281" s="47">
        <v>304920394</v>
      </c>
      <c r="O281" s="27"/>
      <c r="Q281" s="5">
        <v>0</v>
      </c>
      <c r="S281" s="5">
        <v>0</v>
      </c>
      <c r="U281" s="47">
        <v>0</v>
      </c>
      <c r="V281" s="27"/>
      <c r="X281" s="47">
        <v>304920394</v>
      </c>
      <c r="Y281" s="27"/>
    </row>
    <row r="282" spans="1:25" x14ac:dyDescent="0.2">
      <c r="A282" s="26" t="s">
        <v>455</v>
      </c>
      <c r="B282" s="27"/>
      <c r="C282" s="28" t="s">
        <v>456</v>
      </c>
      <c r="D282" s="29"/>
      <c r="E282" s="29"/>
      <c r="F282" s="27"/>
      <c r="G282" s="5">
        <v>0</v>
      </c>
      <c r="I282" s="5">
        <v>22830189</v>
      </c>
      <c r="K282" s="47">
        <v>0</v>
      </c>
      <c r="L282" s="27"/>
      <c r="N282" s="47">
        <v>22830189</v>
      </c>
      <c r="O282" s="27"/>
      <c r="Q282" s="5">
        <v>0</v>
      </c>
      <c r="S282" s="5">
        <v>0</v>
      </c>
      <c r="U282" s="47">
        <v>0</v>
      </c>
      <c r="V282" s="27"/>
      <c r="X282" s="47">
        <v>22830189</v>
      </c>
      <c r="Y282" s="27"/>
    </row>
    <row r="283" spans="1:25" x14ac:dyDescent="0.2">
      <c r="A283" s="26" t="s">
        <v>457</v>
      </c>
      <c r="B283" s="27"/>
      <c r="C283" s="28" t="s">
        <v>458</v>
      </c>
      <c r="D283" s="29"/>
      <c r="E283" s="29"/>
      <c r="F283" s="27"/>
      <c r="G283" s="5">
        <v>0</v>
      </c>
      <c r="I283" s="5">
        <v>8038380</v>
      </c>
      <c r="K283" s="47">
        <v>0</v>
      </c>
      <c r="L283" s="27"/>
      <c r="N283" s="47">
        <v>8038380</v>
      </c>
      <c r="O283" s="27"/>
      <c r="Q283" s="5">
        <v>0</v>
      </c>
      <c r="S283" s="5">
        <v>0</v>
      </c>
      <c r="U283" s="47">
        <v>0</v>
      </c>
      <c r="V283" s="27"/>
      <c r="X283" s="47">
        <v>8038380</v>
      </c>
      <c r="Y283" s="27"/>
    </row>
    <row r="284" spans="1:25" x14ac:dyDescent="0.2">
      <c r="A284" s="26" t="s">
        <v>1050</v>
      </c>
      <c r="B284" s="27"/>
      <c r="C284" s="28" t="s">
        <v>1049</v>
      </c>
      <c r="D284" s="29"/>
      <c r="E284" s="29"/>
      <c r="F284" s="27"/>
      <c r="G284" s="5">
        <v>0</v>
      </c>
      <c r="I284" s="5">
        <v>63355972</v>
      </c>
      <c r="K284" s="47">
        <v>0</v>
      </c>
      <c r="L284" s="27"/>
      <c r="N284" s="47">
        <v>63355972</v>
      </c>
      <c r="O284" s="27"/>
      <c r="Q284" s="5">
        <v>0</v>
      </c>
      <c r="S284" s="5">
        <v>0</v>
      </c>
      <c r="U284" s="47">
        <v>0</v>
      </c>
      <c r="V284" s="27"/>
      <c r="X284" s="47">
        <v>63355972</v>
      </c>
      <c r="Y284" s="27"/>
    </row>
    <row r="285" spans="1:25" x14ac:dyDescent="0.2">
      <c r="A285" s="26" t="s">
        <v>1048</v>
      </c>
      <c r="B285" s="27"/>
      <c r="C285" s="28" t="s">
        <v>1047</v>
      </c>
      <c r="D285" s="29"/>
      <c r="E285" s="29"/>
      <c r="F285" s="27"/>
      <c r="G285" s="5">
        <v>0</v>
      </c>
      <c r="I285" s="5">
        <v>63355973</v>
      </c>
      <c r="K285" s="47">
        <v>0</v>
      </c>
      <c r="L285" s="27"/>
      <c r="N285" s="47">
        <v>63355973</v>
      </c>
      <c r="O285" s="27"/>
      <c r="Q285" s="5">
        <v>0</v>
      </c>
      <c r="S285" s="5">
        <v>0</v>
      </c>
      <c r="U285" s="47">
        <v>0</v>
      </c>
      <c r="V285" s="27"/>
      <c r="X285" s="47">
        <v>63355973</v>
      </c>
      <c r="Y285" s="27"/>
    </row>
    <row r="286" spans="1:25" x14ac:dyDescent="0.2">
      <c r="A286" s="26" t="s">
        <v>1046</v>
      </c>
      <c r="B286" s="27"/>
      <c r="C286" s="28" t="s">
        <v>1045</v>
      </c>
      <c r="D286" s="29"/>
      <c r="E286" s="29"/>
      <c r="F286" s="27"/>
      <c r="G286" s="5">
        <v>0</v>
      </c>
      <c r="I286" s="5">
        <v>34983399</v>
      </c>
      <c r="K286" s="47">
        <v>0</v>
      </c>
      <c r="L286" s="27"/>
      <c r="N286" s="47">
        <v>34983399</v>
      </c>
      <c r="O286" s="27"/>
      <c r="Q286" s="5">
        <v>0</v>
      </c>
      <c r="S286" s="5">
        <v>0</v>
      </c>
      <c r="U286" s="47">
        <v>0</v>
      </c>
      <c r="V286" s="27"/>
      <c r="X286" s="47">
        <v>34983399</v>
      </c>
      <c r="Y286" s="27"/>
    </row>
    <row r="287" spans="1:25" x14ac:dyDescent="0.2">
      <c r="A287" s="26" t="s">
        <v>1044</v>
      </c>
      <c r="B287" s="27"/>
      <c r="C287" s="28" t="s">
        <v>1043</v>
      </c>
      <c r="D287" s="29"/>
      <c r="E287" s="29"/>
      <c r="F287" s="27"/>
      <c r="G287" s="5">
        <v>0</v>
      </c>
      <c r="I287" s="5">
        <v>126747926</v>
      </c>
      <c r="K287" s="47">
        <v>0</v>
      </c>
      <c r="L287" s="27"/>
      <c r="N287" s="47">
        <v>126747926</v>
      </c>
      <c r="O287" s="27"/>
      <c r="Q287" s="5">
        <v>0</v>
      </c>
      <c r="S287" s="5">
        <v>0</v>
      </c>
      <c r="U287" s="47">
        <v>0</v>
      </c>
      <c r="V287" s="27"/>
      <c r="X287" s="47">
        <v>126747926</v>
      </c>
      <c r="Y287" s="27"/>
    </row>
    <row r="288" spans="1:25" x14ac:dyDescent="0.2">
      <c r="A288" s="26" t="s">
        <v>1042</v>
      </c>
      <c r="B288" s="27"/>
      <c r="C288" s="28" t="s">
        <v>1041</v>
      </c>
      <c r="D288" s="29"/>
      <c r="E288" s="29"/>
      <c r="F288" s="27"/>
      <c r="G288" s="5">
        <v>0</v>
      </c>
      <c r="I288" s="5">
        <v>116486364</v>
      </c>
      <c r="K288" s="47">
        <v>0</v>
      </c>
      <c r="L288" s="27"/>
      <c r="N288" s="47">
        <v>116486364</v>
      </c>
      <c r="O288" s="27"/>
      <c r="Q288" s="5">
        <v>0</v>
      </c>
      <c r="S288" s="5">
        <v>0</v>
      </c>
      <c r="U288" s="47">
        <v>0</v>
      </c>
      <c r="V288" s="27"/>
      <c r="X288" s="47">
        <v>116486364</v>
      </c>
      <c r="Y288" s="27"/>
    </row>
    <row r="289" spans="1:25" x14ac:dyDescent="0.2">
      <c r="A289" s="26" t="s">
        <v>1040</v>
      </c>
      <c r="B289" s="27"/>
      <c r="C289" s="28" t="s">
        <v>1039</v>
      </c>
      <c r="D289" s="29"/>
      <c r="E289" s="29"/>
      <c r="F289" s="27"/>
      <c r="G289" s="5">
        <v>0</v>
      </c>
      <c r="I289" s="5">
        <v>15200000</v>
      </c>
      <c r="K289" s="47">
        <v>0</v>
      </c>
      <c r="L289" s="27"/>
      <c r="N289" s="47">
        <v>15200000</v>
      </c>
      <c r="O289" s="27"/>
      <c r="Q289" s="5">
        <v>0</v>
      </c>
      <c r="S289" s="5">
        <v>0</v>
      </c>
      <c r="U289" s="47">
        <v>0</v>
      </c>
      <c r="V289" s="27"/>
      <c r="X289" s="47">
        <v>15200000</v>
      </c>
      <c r="Y289" s="27"/>
    </row>
    <row r="290" spans="1:25" x14ac:dyDescent="0.2">
      <c r="A290" s="26" t="s">
        <v>1038</v>
      </c>
      <c r="B290" s="27"/>
      <c r="C290" s="28" t="s">
        <v>1037</v>
      </c>
      <c r="D290" s="29"/>
      <c r="E290" s="29"/>
      <c r="F290" s="27"/>
      <c r="G290" s="5">
        <v>2999454</v>
      </c>
      <c r="I290" s="5">
        <v>0</v>
      </c>
      <c r="K290" s="47">
        <v>2999454</v>
      </c>
      <c r="L290" s="27"/>
      <c r="N290" s="47">
        <v>0</v>
      </c>
      <c r="O290" s="27"/>
      <c r="Q290" s="5">
        <v>0</v>
      </c>
      <c r="S290" s="5">
        <v>0</v>
      </c>
      <c r="U290" s="47">
        <v>2999454</v>
      </c>
      <c r="V290" s="27"/>
      <c r="X290" s="47">
        <v>0</v>
      </c>
      <c r="Y290" s="27"/>
    </row>
    <row r="291" spans="1:25" x14ac:dyDescent="0.2">
      <c r="A291" s="26" t="s">
        <v>1036</v>
      </c>
      <c r="B291" s="27"/>
      <c r="C291" s="28" t="s">
        <v>1035</v>
      </c>
      <c r="D291" s="29"/>
      <c r="E291" s="29"/>
      <c r="F291" s="27"/>
      <c r="G291" s="5">
        <v>0</v>
      </c>
      <c r="I291" s="5">
        <v>15514205</v>
      </c>
      <c r="K291" s="47">
        <v>0</v>
      </c>
      <c r="L291" s="27"/>
      <c r="N291" s="47">
        <v>15514205</v>
      </c>
      <c r="O291" s="27"/>
      <c r="Q291" s="5">
        <v>0</v>
      </c>
      <c r="S291" s="5">
        <v>0</v>
      </c>
      <c r="U291" s="47">
        <v>0</v>
      </c>
      <c r="V291" s="27"/>
      <c r="X291" s="47">
        <v>15514205</v>
      </c>
      <c r="Y291" s="27"/>
    </row>
    <row r="292" spans="1:25" x14ac:dyDescent="0.2">
      <c r="A292" s="26" t="s">
        <v>1034</v>
      </c>
      <c r="B292" s="27"/>
      <c r="C292" s="28" t="s">
        <v>1033</v>
      </c>
      <c r="D292" s="29"/>
      <c r="E292" s="29"/>
      <c r="F292" s="27"/>
      <c r="G292" s="5">
        <v>0</v>
      </c>
      <c r="I292" s="5">
        <v>46252763</v>
      </c>
      <c r="K292" s="47">
        <v>0</v>
      </c>
      <c r="L292" s="27"/>
      <c r="N292" s="47">
        <v>46252763</v>
      </c>
      <c r="O292" s="27"/>
      <c r="Q292" s="5">
        <v>0</v>
      </c>
      <c r="S292" s="5">
        <v>0</v>
      </c>
      <c r="U292" s="47">
        <v>0</v>
      </c>
      <c r="V292" s="27"/>
      <c r="X292" s="47">
        <v>46252763</v>
      </c>
      <c r="Y292" s="27"/>
    </row>
    <row r="293" spans="1:25" x14ac:dyDescent="0.2">
      <c r="A293" s="26" t="s">
        <v>1032</v>
      </c>
      <c r="B293" s="27"/>
      <c r="C293" s="28" t="s">
        <v>1031</v>
      </c>
      <c r="D293" s="29"/>
      <c r="E293" s="29"/>
      <c r="F293" s="27"/>
      <c r="G293" s="5">
        <v>0</v>
      </c>
      <c r="I293" s="5">
        <v>121960986</v>
      </c>
      <c r="K293" s="47">
        <v>0</v>
      </c>
      <c r="L293" s="27"/>
      <c r="N293" s="47">
        <v>121960986</v>
      </c>
      <c r="O293" s="27"/>
      <c r="Q293" s="5">
        <v>0</v>
      </c>
      <c r="S293" s="5">
        <v>0</v>
      </c>
      <c r="U293" s="47">
        <v>0</v>
      </c>
      <c r="V293" s="27"/>
      <c r="X293" s="47">
        <v>121960986</v>
      </c>
      <c r="Y293" s="27"/>
    </row>
    <row r="294" spans="1:25" x14ac:dyDescent="0.2">
      <c r="A294" s="26" t="s">
        <v>1030</v>
      </c>
      <c r="B294" s="27"/>
      <c r="C294" s="28" t="s">
        <v>1029</v>
      </c>
      <c r="D294" s="29"/>
      <c r="E294" s="29"/>
      <c r="F294" s="27"/>
      <c r="G294" s="5">
        <v>0</v>
      </c>
      <c r="I294" s="5">
        <v>15928596</v>
      </c>
      <c r="K294" s="47">
        <v>0</v>
      </c>
      <c r="L294" s="27"/>
      <c r="N294" s="47">
        <v>15928596</v>
      </c>
      <c r="O294" s="27"/>
      <c r="Q294" s="5">
        <v>0</v>
      </c>
      <c r="S294" s="5">
        <v>0</v>
      </c>
      <c r="U294" s="47">
        <v>0</v>
      </c>
      <c r="V294" s="27"/>
      <c r="X294" s="47">
        <v>15928596</v>
      </c>
      <c r="Y294" s="27"/>
    </row>
    <row r="295" spans="1:25" x14ac:dyDescent="0.2">
      <c r="A295" s="26" t="s">
        <v>1028</v>
      </c>
      <c r="B295" s="27"/>
      <c r="C295" s="28" t="s">
        <v>1027</v>
      </c>
      <c r="D295" s="29"/>
      <c r="E295" s="29"/>
      <c r="F295" s="27"/>
      <c r="G295" s="5">
        <v>0</v>
      </c>
      <c r="I295" s="5">
        <v>18174087</v>
      </c>
      <c r="K295" s="47">
        <v>0</v>
      </c>
      <c r="L295" s="27"/>
      <c r="N295" s="47">
        <v>18174087</v>
      </c>
      <c r="O295" s="27"/>
      <c r="Q295" s="5">
        <v>0</v>
      </c>
      <c r="S295" s="5">
        <v>0</v>
      </c>
      <c r="U295" s="47">
        <v>0</v>
      </c>
      <c r="V295" s="27"/>
      <c r="X295" s="47">
        <v>18174087</v>
      </c>
      <c r="Y295" s="27"/>
    </row>
    <row r="296" spans="1:25" x14ac:dyDescent="0.2">
      <c r="A296" s="26" t="s">
        <v>1026</v>
      </c>
      <c r="B296" s="27"/>
      <c r="C296" s="28" t="s">
        <v>1025</v>
      </c>
      <c r="D296" s="29"/>
      <c r="E296" s="29"/>
      <c r="F296" s="27"/>
      <c r="G296" s="5">
        <v>0</v>
      </c>
      <c r="I296" s="5">
        <v>20771517</v>
      </c>
      <c r="K296" s="47">
        <v>0</v>
      </c>
      <c r="L296" s="27"/>
      <c r="N296" s="47">
        <v>20771517</v>
      </c>
      <c r="O296" s="27"/>
      <c r="Q296" s="5">
        <v>0</v>
      </c>
      <c r="S296" s="5">
        <v>0</v>
      </c>
      <c r="U296" s="47">
        <v>0</v>
      </c>
      <c r="V296" s="27"/>
      <c r="X296" s="47">
        <v>20771517</v>
      </c>
      <c r="Y296" s="27"/>
    </row>
    <row r="297" spans="1:25" x14ac:dyDescent="0.2">
      <c r="A297" s="26" t="s">
        <v>1024</v>
      </c>
      <c r="B297" s="27"/>
      <c r="C297" s="28" t="s">
        <v>1023</v>
      </c>
      <c r="D297" s="29"/>
      <c r="E297" s="29"/>
      <c r="F297" s="27"/>
      <c r="G297" s="5">
        <v>568344</v>
      </c>
      <c r="I297" s="5">
        <v>0</v>
      </c>
      <c r="K297" s="47">
        <v>568344</v>
      </c>
      <c r="L297" s="27"/>
      <c r="N297" s="47">
        <v>0</v>
      </c>
      <c r="O297" s="27"/>
      <c r="Q297" s="5">
        <v>0</v>
      </c>
      <c r="S297" s="5">
        <v>0</v>
      </c>
      <c r="U297" s="47">
        <v>568344</v>
      </c>
      <c r="V297" s="27"/>
      <c r="X297" s="47">
        <v>0</v>
      </c>
      <c r="Y297" s="27"/>
    </row>
    <row r="298" spans="1:25" x14ac:dyDescent="0.2">
      <c r="A298" s="26" t="s">
        <v>1022</v>
      </c>
      <c r="B298" s="27"/>
      <c r="C298" s="28" t="s">
        <v>1021</v>
      </c>
      <c r="D298" s="29"/>
      <c r="E298" s="29"/>
      <c r="F298" s="27"/>
      <c r="G298" s="5">
        <v>0</v>
      </c>
      <c r="I298" s="5">
        <v>22331698</v>
      </c>
      <c r="K298" s="47">
        <v>0</v>
      </c>
      <c r="L298" s="27"/>
      <c r="N298" s="47">
        <v>22331698</v>
      </c>
      <c r="O298" s="27"/>
      <c r="Q298" s="5">
        <v>0</v>
      </c>
      <c r="S298" s="5">
        <v>0</v>
      </c>
      <c r="U298" s="47">
        <v>0</v>
      </c>
      <c r="V298" s="27"/>
      <c r="X298" s="47">
        <v>22331698</v>
      </c>
      <c r="Y298" s="27"/>
    </row>
    <row r="299" spans="1:25" x14ac:dyDescent="0.2">
      <c r="A299" s="26" t="s">
        <v>1020</v>
      </c>
      <c r="B299" s="27"/>
      <c r="C299" s="28" t="s">
        <v>1019</v>
      </c>
      <c r="D299" s="29"/>
      <c r="E299" s="29"/>
      <c r="F299" s="27"/>
      <c r="G299" s="5">
        <v>0</v>
      </c>
      <c r="I299" s="5">
        <v>153653602</v>
      </c>
      <c r="K299" s="47">
        <v>0</v>
      </c>
      <c r="L299" s="27"/>
      <c r="N299" s="47">
        <v>153653602</v>
      </c>
      <c r="O299" s="27"/>
      <c r="Q299" s="5">
        <v>0</v>
      </c>
      <c r="S299" s="5">
        <v>0</v>
      </c>
      <c r="U299" s="47">
        <v>0</v>
      </c>
      <c r="V299" s="27"/>
      <c r="X299" s="47">
        <v>153653602</v>
      </c>
      <c r="Y299" s="27"/>
    </row>
    <row r="300" spans="1:25" x14ac:dyDescent="0.2">
      <c r="A300" s="26" t="s">
        <v>1018</v>
      </c>
      <c r="B300" s="27"/>
      <c r="C300" s="28" t="s">
        <v>1017</v>
      </c>
      <c r="D300" s="29"/>
      <c r="E300" s="29"/>
      <c r="F300" s="27"/>
      <c r="G300" s="5">
        <v>0</v>
      </c>
      <c r="I300" s="5">
        <v>18174087</v>
      </c>
      <c r="K300" s="47">
        <v>0</v>
      </c>
      <c r="L300" s="27"/>
      <c r="N300" s="47">
        <v>18174087</v>
      </c>
      <c r="O300" s="27"/>
      <c r="Q300" s="5">
        <v>0</v>
      </c>
      <c r="S300" s="5">
        <v>0</v>
      </c>
      <c r="U300" s="47">
        <v>0</v>
      </c>
      <c r="V300" s="27"/>
      <c r="X300" s="47">
        <v>18174087</v>
      </c>
      <c r="Y300" s="27"/>
    </row>
    <row r="301" spans="1:25" x14ac:dyDescent="0.2">
      <c r="A301" s="26" t="s">
        <v>1016</v>
      </c>
      <c r="B301" s="27"/>
      <c r="C301" s="28" t="s">
        <v>1015</v>
      </c>
      <c r="D301" s="29"/>
      <c r="E301" s="29"/>
      <c r="F301" s="27"/>
      <c r="G301" s="5">
        <v>0</v>
      </c>
      <c r="I301" s="5">
        <v>77438655</v>
      </c>
      <c r="K301" s="47">
        <v>0</v>
      </c>
      <c r="L301" s="27"/>
      <c r="N301" s="47">
        <v>77438655</v>
      </c>
      <c r="O301" s="27"/>
      <c r="Q301" s="5">
        <v>0</v>
      </c>
      <c r="S301" s="5">
        <v>0</v>
      </c>
      <c r="U301" s="47">
        <v>0</v>
      </c>
      <c r="V301" s="27"/>
      <c r="X301" s="47">
        <v>77438655</v>
      </c>
      <c r="Y301" s="27"/>
    </row>
    <row r="302" spans="1:25" x14ac:dyDescent="0.2">
      <c r="A302" s="26" t="s">
        <v>1014</v>
      </c>
      <c r="B302" s="27"/>
      <c r="C302" s="28" t="s">
        <v>1013</v>
      </c>
      <c r="D302" s="29"/>
      <c r="E302" s="29"/>
      <c r="F302" s="27"/>
      <c r="G302" s="5">
        <v>508574</v>
      </c>
      <c r="I302" s="5">
        <v>44975112</v>
      </c>
      <c r="K302" s="47">
        <v>0</v>
      </c>
      <c r="L302" s="27"/>
      <c r="N302" s="47">
        <v>44466538</v>
      </c>
      <c r="O302" s="27"/>
      <c r="Q302" s="5">
        <v>0</v>
      </c>
      <c r="S302" s="5">
        <v>0</v>
      </c>
      <c r="U302" s="47">
        <v>0</v>
      </c>
      <c r="V302" s="27"/>
      <c r="X302" s="47">
        <v>44466538</v>
      </c>
      <c r="Y302" s="27"/>
    </row>
    <row r="303" spans="1:25" x14ac:dyDescent="0.2">
      <c r="A303" s="26" t="s">
        <v>1012</v>
      </c>
      <c r="B303" s="27"/>
      <c r="C303" s="28" t="s">
        <v>1011</v>
      </c>
      <c r="D303" s="29"/>
      <c r="E303" s="29"/>
      <c r="F303" s="27"/>
      <c r="G303" s="5">
        <v>201309</v>
      </c>
      <c r="I303" s="5">
        <v>0</v>
      </c>
      <c r="K303" s="47">
        <v>201309</v>
      </c>
      <c r="L303" s="27"/>
      <c r="N303" s="47">
        <v>0</v>
      </c>
      <c r="O303" s="27"/>
      <c r="Q303" s="5">
        <v>0</v>
      </c>
      <c r="S303" s="5">
        <v>0</v>
      </c>
      <c r="U303" s="47">
        <v>201309</v>
      </c>
      <c r="V303" s="27"/>
      <c r="X303" s="47">
        <v>0</v>
      </c>
      <c r="Y303" s="27"/>
    </row>
    <row r="304" spans="1:25" x14ac:dyDescent="0.2">
      <c r="A304" s="26" t="s">
        <v>1010</v>
      </c>
      <c r="B304" s="27"/>
      <c r="C304" s="28" t="s">
        <v>1009</v>
      </c>
      <c r="D304" s="29"/>
      <c r="E304" s="29"/>
      <c r="F304" s="27"/>
      <c r="G304" s="5">
        <v>380830</v>
      </c>
      <c r="I304" s="5">
        <v>3564950</v>
      </c>
      <c r="K304" s="47">
        <v>0</v>
      </c>
      <c r="L304" s="27"/>
      <c r="N304" s="47">
        <v>3184120</v>
      </c>
      <c r="O304" s="27"/>
      <c r="Q304" s="5">
        <v>0</v>
      </c>
      <c r="S304" s="5">
        <v>0</v>
      </c>
      <c r="U304" s="47">
        <v>0</v>
      </c>
      <c r="V304" s="27"/>
      <c r="X304" s="47">
        <v>3184120</v>
      </c>
      <c r="Y304" s="27"/>
    </row>
    <row r="305" spans="1:25" x14ac:dyDescent="0.2">
      <c r="A305" s="26" t="s">
        <v>459</v>
      </c>
      <c r="B305" s="27"/>
      <c r="C305" s="28" t="s">
        <v>460</v>
      </c>
      <c r="D305" s="29"/>
      <c r="E305" s="29"/>
      <c r="F305" s="27"/>
      <c r="G305" s="5">
        <v>0</v>
      </c>
      <c r="I305" s="5">
        <v>56827562</v>
      </c>
      <c r="K305" s="47">
        <v>0</v>
      </c>
      <c r="L305" s="27"/>
      <c r="N305" s="47">
        <v>56827562</v>
      </c>
      <c r="O305" s="27"/>
      <c r="Q305" s="5">
        <v>0</v>
      </c>
      <c r="S305" s="5">
        <v>0</v>
      </c>
      <c r="U305" s="47">
        <v>0</v>
      </c>
      <c r="V305" s="27"/>
      <c r="X305" s="47">
        <v>56827562</v>
      </c>
      <c r="Y305" s="27"/>
    </row>
    <row r="306" spans="1:25" x14ac:dyDescent="0.2">
      <c r="A306" s="26" t="s">
        <v>461</v>
      </c>
      <c r="B306" s="27"/>
      <c r="C306" s="28" t="s">
        <v>462</v>
      </c>
      <c r="D306" s="29"/>
      <c r="E306" s="29"/>
      <c r="F306" s="27"/>
      <c r="G306" s="5">
        <v>0</v>
      </c>
      <c r="I306" s="5">
        <v>53054739</v>
      </c>
      <c r="K306" s="47">
        <v>0</v>
      </c>
      <c r="L306" s="27"/>
      <c r="N306" s="47">
        <v>53054739</v>
      </c>
      <c r="O306" s="27"/>
      <c r="Q306" s="5">
        <v>0</v>
      </c>
      <c r="S306" s="5">
        <v>0</v>
      </c>
      <c r="U306" s="47">
        <v>0</v>
      </c>
      <c r="V306" s="27"/>
      <c r="X306" s="47">
        <v>53054739</v>
      </c>
      <c r="Y306" s="27"/>
    </row>
    <row r="307" spans="1:25" x14ac:dyDescent="0.2">
      <c r="A307" s="26" t="s">
        <v>463</v>
      </c>
      <c r="B307" s="27"/>
      <c r="C307" s="28" t="s">
        <v>464</v>
      </c>
      <c r="D307" s="29"/>
      <c r="E307" s="29"/>
      <c r="F307" s="27"/>
      <c r="G307" s="5">
        <v>0</v>
      </c>
      <c r="I307" s="5">
        <v>44788546</v>
      </c>
      <c r="K307" s="47">
        <v>0</v>
      </c>
      <c r="L307" s="27"/>
      <c r="N307" s="47">
        <v>44788546</v>
      </c>
      <c r="O307" s="27"/>
      <c r="Q307" s="5">
        <v>0</v>
      </c>
      <c r="S307" s="5">
        <v>0</v>
      </c>
      <c r="U307" s="47">
        <v>0</v>
      </c>
      <c r="V307" s="27"/>
      <c r="X307" s="47">
        <v>44788546</v>
      </c>
      <c r="Y307" s="27"/>
    </row>
    <row r="308" spans="1:25" x14ac:dyDescent="0.2">
      <c r="A308" s="26" t="s">
        <v>1008</v>
      </c>
      <c r="B308" s="27"/>
      <c r="C308" s="28" t="s">
        <v>1007</v>
      </c>
      <c r="D308" s="29"/>
      <c r="E308" s="29"/>
      <c r="F308" s="27"/>
      <c r="G308" s="5">
        <v>0</v>
      </c>
      <c r="I308" s="5">
        <v>123645990</v>
      </c>
      <c r="K308" s="47">
        <v>0</v>
      </c>
      <c r="L308" s="27"/>
      <c r="N308" s="47">
        <v>123645990</v>
      </c>
      <c r="O308" s="27"/>
      <c r="Q308" s="5">
        <v>0</v>
      </c>
      <c r="S308" s="5">
        <v>0</v>
      </c>
      <c r="U308" s="47">
        <v>0</v>
      </c>
      <c r="V308" s="27"/>
      <c r="X308" s="47">
        <v>123645990</v>
      </c>
      <c r="Y308" s="27"/>
    </row>
    <row r="309" spans="1:25" x14ac:dyDescent="0.2">
      <c r="A309" s="26" t="s">
        <v>1006</v>
      </c>
      <c r="B309" s="27"/>
      <c r="C309" s="28" t="s">
        <v>1005</v>
      </c>
      <c r="D309" s="29"/>
      <c r="E309" s="29"/>
      <c r="F309" s="27"/>
      <c r="G309" s="5">
        <v>0</v>
      </c>
      <c r="I309" s="5">
        <v>164008042</v>
      </c>
      <c r="K309" s="47">
        <v>0</v>
      </c>
      <c r="L309" s="27"/>
      <c r="N309" s="47">
        <v>164008042</v>
      </c>
      <c r="O309" s="27"/>
      <c r="Q309" s="5">
        <v>0</v>
      </c>
      <c r="S309" s="5">
        <v>0</v>
      </c>
      <c r="U309" s="47">
        <v>0</v>
      </c>
      <c r="V309" s="27"/>
      <c r="X309" s="47">
        <v>164008042</v>
      </c>
      <c r="Y309" s="27"/>
    </row>
    <row r="310" spans="1:25" x14ac:dyDescent="0.2">
      <c r="A310" s="26" t="s">
        <v>465</v>
      </c>
      <c r="B310" s="27"/>
      <c r="C310" s="28" t="s">
        <v>466</v>
      </c>
      <c r="D310" s="29"/>
      <c r="E310" s="29"/>
      <c r="F310" s="27"/>
      <c r="G310" s="5">
        <v>0</v>
      </c>
      <c r="I310" s="5">
        <v>625485570</v>
      </c>
      <c r="K310" s="47">
        <v>0</v>
      </c>
      <c r="L310" s="27"/>
      <c r="N310" s="47">
        <v>625485570</v>
      </c>
      <c r="O310" s="27"/>
      <c r="Q310" s="5">
        <v>0</v>
      </c>
      <c r="S310" s="5">
        <v>0</v>
      </c>
      <c r="U310" s="47">
        <v>0</v>
      </c>
      <c r="V310" s="27"/>
      <c r="X310" s="47">
        <v>625485570</v>
      </c>
      <c r="Y310" s="27"/>
    </row>
    <row r="311" spans="1:25" x14ac:dyDescent="0.2">
      <c r="A311" s="26" t="s">
        <v>467</v>
      </c>
      <c r="B311" s="27"/>
      <c r="C311" s="28" t="s">
        <v>468</v>
      </c>
      <c r="D311" s="29"/>
      <c r="E311" s="29"/>
      <c r="F311" s="27"/>
      <c r="G311" s="5">
        <v>0</v>
      </c>
      <c r="I311" s="5">
        <v>118337790</v>
      </c>
      <c r="K311" s="47">
        <v>0</v>
      </c>
      <c r="L311" s="27"/>
      <c r="N311" s="47">
        <v>118337790</v>
      </c>
      <c r="O311" s="27"/>
      <c r="Q311" s="5">
        <v>0</v>
      </c>
      <c r="S311" s="5">
        <v>0</v>
      </c>
      <c r="U311" s="47">
        <v>0</v>
      </c>
      <c r="V311" s="27"/>
      <c r="X311" s="47">
        <v>118337790</v>
      </c>
      <c r="Y311" s="27"/>
    </row>
    <row r="312" spans="1:25" x14ac:dyDescent="0.2">
      <c r="A312" s="26" t="s">
        <v>469</v>
      </c>
      <c r="B312" s="27"/>
      <c r="C312" s="28" t="s">
        <v>470</v>
      </c>
      <c r="D312" s="29"/>
      <c r="E312" s="29"/>
      <c r="F312" s="27"/>
      <c r="G312" s="5">
        <v>0</v>
      </c>
      <c r="I312" s="5">
        <v>178038400</v>
      </c>
      <c r="K312" s="47">
        <v>0</v>
      </c>
      <c r="L312" s="27"/>
      <c r="N312" s="47">
        <v>178038400</v>
      </c>
      <c r="O312" s="27"/>
      <c r="Q312" s="5">
        <v>0</v>
      </c>
      <c r="S312" s="5">
        <v>0</v>
      </c>
      <c r="U312" s="47">
        <v>0</v>
      </c>
      <c r="V312" s="27"/>
      <c r="X312" s="47">
        <v>178038400</v>
      </c>
      <c r="Y312" s="27"/>
    </row>
    <row r="313" spans="1:25" x14ac:dyDescent="0.2">
      <c r="A313" s="26" t="s">
        <v>1004</v>
      </c>
      <c r="B313" s="27"/>
      <c r="C313" s="28" t="s">
        <v>1003</v>
      </c>
      <c r="D313" s="29"/>
      <c r="E313" s="29"/>
      <c r="F313" s="27"/>
      <c r="G313" s="5">
        <v>0</v>
      </c>
      <c r="I313" s="5">
        <v>263353319</v>
      </c>
      <c r="K313" s="47">
        <v>0</v>
      </c>
      <c r="L313" s="27"/>
      <c r="N313" s="47">
        <v>263353319</v>
      </c>
      <c r="O313" s="27"/>
      <c r="Q313" s="5">
        <v>0</v>
      </c>
      <c r="S313" s="5">
        <v>0</v>
      </c>
      <c r="U313" s="47">
        <v>0</v>
      </c>
      <c r="V313" s="27"/>
      <c r="X313" s="47">
        <v>263353319</v>
      </c>
      <c r="Y313" s="27"/>
    </row>
    <row r="314" spans="1:25" x14ac:dyDescent="0.2">
      <c r="A314" s="26" t="s">
        <v>1002</v>
      </c>
      <c r="B314" s="27"/>
      <c r="C314" s="28" t="s">
        <v>1001</v>
      </c>
      <c r="D314" s="29"/>
      <c r="E314" s="29"/>
      <c r="F314" s="27"/>
      <c r="G314" s="5">
        <v>0</v>
      </c>
      <c r="I314" s="5">
        <v>98483055</v>
      </c>
      <c r="K314" s="47">
        <v>0</v>
      </c>
      <c r="L314" s="27"/>
      <c r="N314" s="47">
        <v>98483055</v>
      </c>
      <c r="O314" s="27"/>
      <c r="Q314" s="5">
        <v>0</v>
      </c>
      <c r="S314" s="5">
        <v>0</v>
      </c>
      <c r="U314" s="47">
        <v>0</v>
      </c>
      <c r="V314" s="27"/>
      <c r="X314" s="47">
        <v>98483055</v>
      </c>
      <c r="Y314" s="27"/>
    </row>
    <row r="315" spans="1:25" x14ac:dyDescent="0.2">
      <c r="A315" s="26" t="s">
        <v>1000</v>
      </c>
      <c r="B315" s="27"/>
      <c r="C315" s="28" t="s">
        <v>999</v>
      </c>
      <c r="D315" s="29"/>
      <c r="E315" s="29"/>
      <c r="F315" s="27"/>
      <c r="G315" s="5">
        <v>0</v>
      </c>
      <c r="I315" s="5">
        <v>152592037</v>
      </c>
      <c r="K315" s="47">
        <v>0</v>
      </c>
      <c r="L315" s="27"/>
      <c r="N315" s="47">
        <v>152592037</v>
      </c>
      <c r="O315" s="27"/>
      <c r="Q315" s="5">
        <v>0</v>
      </c>
      <c r="S315" s="5">
        <v>0</v>
      </c>
      <c r="U315" s="47">
        <v>0</v>
      </c>
      <c r="V315" s="27"/>
      <c r="X315" s="47">
        <v>152592037</v>
      </c>
      <c r="Y315" s="27"/>
    </row>
    <row r="316" spans="1:25" x14ac:dyDescent="0.2">
      <c r="A316" s="26" t="s">
        <v>998</v>
      </c>
      <c r="B316" s="27"/>
      <c r="C316" s="28" t="s">
        <v>997</v>
      </c>
      <c r="D316" s="29"/>
      <c r="E316" s="29"/>
      <c r="F316" s="27"/>
      <c r="G316" s="5">
        <v>0</v>
      </c>
      <c r="I316" s="5">
        <v>212263132</v>
      </c>
      <c r="K316" s="47">
        <v>0</v>
      </c>
      <c r="L316" s="27"/>
      <c r="N316" s="47">
        <v>212263132</v>
      </c>
      <c r="O316" s="27"/>
      <c r="Q316" s="5">
        <v>0</v>
      </c>
      <c r="S316" s="5">
        <v>0</v>
      </c>
      <c r="U316" s="47">
        <v>0</v>
      </c>
      <c r="V316" s="27"/>
      <c r="X316" s="47">
        <v>212263132</v>
      </c>
      <c r="Y316" s="27"/>
    </row>
    <row r="317" spans="1:25" x14ac:dyDescent="0.2">
      <c r="A317" s="26" t="s">
        <v>471</v>
      </c>
      <c r="B317" s="27"/>
      <c r="C317" s="28" t="s">
        <v>472</v>
      </c>
      <c r="D317" s="29"/>
      <c r="E317" s="29"/>
      <c r="F317" s="27"/>
      <c r="G317" s="5">
        <v>0</v>
      </c>
      <c r="I317" s="5">
        <v>77976750</v>
      </c>
      <c r="K317" s="47">
        <v>0</v>
      </c>
      <c r="L317" s="27"/>
      <c r="N317" s="47">
        <v>77976750</v>
      </c>
      <c r="O317" s="27"/>
      <c r="Q317" s="5">
        <v>0</v>
      </c>
      <c r="S317" s="5">
        <v>0</v>
      </c>
      <c r="U317" s="47">
        <v>0</v>
      </c>
      <c r="V317" s="27"/>
      <c r="X317" s="47">
        <v>77976750</v>
      </c>
      <c r="Y317" s="27"/>
    </row>
    <row r="318" spans="1:25" x14ac:dyDescent="0.2">
      <c r="A318" s="26" t="s">
        <v>996</v>
      </c>
      <c r="B318" s="27"/>
      <c r="C318" s="28" t="s">
        <v>995</v>
      </c>
      <c r="D318" s="29"/>
      <c r="E318" s="29"/>
      <c r="F318" s="27"/>
      <c r="G318" s="5">
        <v>0</v>
      </c>
      <c r="I318" s="5">
        <v>18580320</v>
      </c>
      <c r="K318" s="47">
        <v>0</v>
      </c>
      <c r="L318" s="27"/>
      <c r="N318" s="47">
        <v>18580320</v>
      </c>
      <c r="O318" s="27"/>
      <c r="Q318" s="5">
        <v>0</v>
      </c>
      <c r="S318" s="5">
        <v>0</v>
      </c>
      <c r="U318" s="47">
        <v>0</v>
      </c>
      <c r="V318" s="27"/>
      <c r="X318" s="47">
        <v>18580320</v>
      </c>
      <c r="Y318" s="27"/>
    </row>
    <row r="319" spans="1:25" x14ac:dyDescent="0.2">
      <c r="A319" s="26" t="s">
        <v>994</v>
      </c>
      <c r="B319" s="27"/>
      <c r="C319" s="28" t="s">
        <v>993</v>
      </c>
      <c r="D319" s="29"/>
      <c r="E319" s="29"/>
      <c r="F319" s="27"/>
      <c r="G319" s="5">
        <v>0</v>
      </c>
      <c r="I319" s="5">
        <v>174233244</v>
      </c>
      <c r="K319" s="47">
        <v>0</v>
      </c>
      <c r="L319" s="27"/>
      <c r="N319" s="47">
        <v>174233244</v>
      </c>
      <c r="O319" s="27"/>
      <c r="Q319" s="5">
        <v>0</v>
      </c>
      <c r="S319" s="5">
        <v>0</v>
      </c>
      <c r="U319" s="47">
        <v>0</v>
      </c>
      <c r="V319" s="27"/>
      <c r="X319" s="47">
        <v>174233244</v>
      </c>
      <c r="Y319" s="27"/>
    </row>
    <row r="320" spans="1:25" x14ac:dyDescent="0.2">
      <c r="A320" s="26" t="s">
        <v>473</v>
      </c>
      <c r="B320" s="27"/>
      <c r="C320" s="28" t="s">
        <v>474</v>
      </c>
      <c r="D320" s="29"/>
      <c r="E320" s="29"/>
      <c r="F320" s="27"/>
      <c r="G320" s="5">
        <v>0</v>
      </c>
      <c r="I320" s="5">
        <v>13086158</v>
      </c>
      <c r="K320" s="47">
        <v>0</v>
      </c>
      <c r="L320" s="27"/>
      <c r="N320" s="47">
        <v>13086158</v>
      </c>
      <c r="O320" s="27"/>
      <c r="Q320" s="5">
        <v>0</v>
      </c>
      <c r="S320" s="5">
        <v>0</v>
      </c>
      <c r="U320" s="47">
        <v>0</v>
      </c>
      <c r="V320" s="27"/>
      <c r="X320" s="47">
        <v>13086158</v>
      </c>
      <c r="Y320" s="27"/>
    </row>
    <row r="321" spans="1:25" x14ac:dyDescent="0.2">
      <c r="A321" s="26" t="s">
        <v>475</v>
      </c>
      <c r="B321" s="27"/>
      <c r="C321" s="28" t="s">
        <v>476</v>
      </c>
      <c r="D321" s="29"/>
      <c r="E321" s="29"/>
      <c r="F321" s="27"/>
      <c r="G321" s="5">
        <v>0</v>
      </c>
      <c r="I321" s="5">
        <v>616245599</v>
      </c>
      <c r="K321" s="47">
        <v>0</v>
      </c>
      <c r="L321" s="27"/>
      <c r="N321" s="47">
        <v>616245599</v>
      </c>
      <c r="O321" s="27"/>
      <c r="Q321" s="5">
        <v>0</v>
      </c>
      <c r="S321" s="5">
        <v>0</v>
      </c>
      <c r="U321" s="47">
        <v>0</v>
      </c>
      <c r="V321" s="27"/>
      <c r="X321" s="47">
        <v>616245599</v>
      </c>
      <c r="Y321" s="27"/>
    </row>
    <row r="322" spans="1:25" x14ac:dyDescent="0.2">
      <c r="A322" s="26" t="s">
        <v>477</v>
      </c>
      <c r="B322" s="27"/>
      <c r="C322" s="28" t="s">
        <v>478</v>
      </c>
      <c r="D322" s="29"/>
      <c r="E322" s="29"/>
      <c r="F322" s="27"/>
      <c r="G322" s="5">
        <v>0</v>
      </c>
      <c r="I322" s="5">
        <v>57346022</v>
      </c>
      <c r="K322" s="47">
        <v>0</v>
      </c>
      <c r="L322" s="27"/>
      <c r="N322" s="47">
        <v>57346022</v>
      </c>
      <c r="O322" s="27"/>
      <c r="Q322" s="5">
        <v>0</v>
      </c>
      <c r="S322" s="5">
        <v>0</v>
      </c>
      <c r="U322" s="47">
        <v>0</v>
      </c>
      <c r="V322" s="27"/>
      <c r="X322" s="47">
        <v>57346022</v>
      </c>
      <c r="Y322" s="27"/>
    </row>
    <row r="323" spans="1:25" x14ac:dyDescent="0.2">
      <c r="A323" s="26" t="s">
        <v>479</v>
      </c>
      <c r="B323" s="27"/>
      <c r="C323" s="28" t="s">
        <v>480</v>
      </c>
      <c r="D323" s="29"/>
      <c r="E323" s="29"/>
      <c r="F323" s="27"/>
      <c r="G323" s="5">
        <v>0</v>
      </c>
      <c r="I323" s="5">
        <v>6916443</v>
      </c>
      <c r="K323" s="47">
        <v>0</v>
      </c>
      <c r="L323" s="27"/>
      <c r="N323" s="47">
        <v>6916443</v>
      </c>
      <c r="O323" s="27"/>
      <c r="Q323" s="5">
        <v>0</v>
      </c>
      <c r="S323" s="5">
        <v>0</v>
      </c>
      <c r="U323" s="47">
        <v>0</v>
      </c>
      <c r="V323" s="27"/>
      <c r="X323" s="47">
        <v>6916443</v>
      </c>
      <c r="Y323" s="27"/>
    </row>
    <row r="324" spans="1:25" x14ac:dyDescent="0.2">
      <c r="A324" s="26" t="s">
        <v>481</v>
      </c>
      <c r="B324" s="27"/>
      <c r="C324" s="28" t="s">
        <v>482</v>
      </c>
      <c r="D324" s="29"/>
      <c r="E324" s="29"/>
      <c r="F324" s="27"/>
      <c r="G324" s="5">
        <v>0</v>
      </c>
      <c r="I324" s="5">
        <v>21512580</v>
      </c>
      <c r="K324" s="47">
        <v>0</v>
      </c>
      <c r="L324" s="27"/>
      <c r="N324" s="47">
        <v>21512580</v>
      </c>
      <c r="O324" s="27"/>
      <c r="Q324" s="5">
        <v>0</v>
      </c>
      <c r="S324" s="5">
        <v>0</v>
      </c>
      <c r="U324" s="47">
        <v>0</v>
      </c>
      <c r="V324" s="27"/>
      <c r="X324" s="47">
        <v>21512580</v>
      </c>
      <c r="Y324" s="27"/>
    </row>
    <row r="325" spans="1:25" x14ac:dyDescent="0.2">
      <c r="A325" s="26" t="s">
        <v>992</v>
      </c>
      <c r="B325" s="27"/>
      <c r="C325" s="28" t="s">
        <v>991</v>
      </c>
      <c r="D325" s="29"/>
      <c r="E325" s="29"/>
      <c r="F325" s="27"/>
      <c r="G325" s="5">
        <v>0</v>
      </c>
      <c r="I325" s="5">
        <v>238464006</v>
      </c>
      <c r="K325" s="47">
        <v>0</v>
      </c>
      <c r="L325" s="27"/>
      <c r="N325" s="47">
        <v>238464006</v>
      </c>
      <c r="O325" s="27"/>
      <c r="Q325" s="5">
        <v>0</v>
      </c>
      <c r="S325" s="5">
        <v>0</v>
      </c>
      <c r="U325" s="47">
        <v>0</v>
      </c>
      <c r="V325" s="27"/>
      <c r="X325" s="47">
        <v>238464006</v>
      </c>
      <c r="Y325" s="27"/>
    </row>
    <row r="326" spans="1:25" x14ac:dyDescent="0.2">
      <c r="A326" s="26" t="s">
        <v>990</v>
      </c>
      <c r="B326" s="27"/>
      <c r="C326" s="28" t="s">
        <v>989</v>
      </c>
      <c r="D326" s="29"/>
      <c r="E326" s="29"/>
      <c r="F326" s="27"/>
      <c r="G326" s="5">
        <v>0</v>
      </c>
      <c r="I326" s="5">
        <v>23193577</v>
      </c>
      <c r="K326" s="47">
        <v>0</v>
      </c>
      <c r="L326" s="27"/>
      <c r="N326" s="47">
        <v>23193577</v>
      </c>
      <c r="O326" s="27"/>
      <c r="Q326" s="5">
        <v>0</v>
      </c>
      <c r="S326" s="5">
        <v>0</v>
      </c>
      <c r="U326" s="47">
        <v>0</v>
      </c>
      <c r="V326" s="27"/>
      <c r="X326" s="47">
        <v>23193577</v>
      </c>
      <c r="Y326" s="27"/>
    </row>
    <row r="327" spans="1:25" x14ac:dyDescent="0.2">
      <c r="A327" s="26" t="s">
        <v>483</v>
      </c>
      <c r="B327" s="27"/>
      <c r="C327" s="28" t="s">
        <v>484</v>
      </c>
      <c r="D327" s="29"/>
      <c r="E327" s="29"/>
      <c r="F327" s="27"/>
      <c r="G327" s="5">
        <v>0</v>
      </c>
      <c r="I327" s="5">
        <v>21900850</v>
      </c>
      <c r="K327" s="47">
        <v>0</v>
      </c>
      <c r="L327" s="27"/>
      <c r="N327" s="47">
        <v>21900850</v>
      </c>
      <c r="O327" s="27"/>
      <c r="Q327" s="5">
        <v>0</v>
      </c>
      <c r="S327" s="5">
        <v>0</v>
      </c>
      <c r="U327" s="47">
        <v>0</v>
      </c>
      <c r="V327" s="27"/>
      <c r="X327" s="47">
        <v>21900850</v>
      </c>
      <c r="Y327" s="27"/>
    </row>
    <row r="328" spans="1:25" x14ac:dyDescent="0.2">
      <c r="A328" s="26" t="s">
        <v>485</v>
      </c>
      <c r="B328" s="27"/>
      <c r="C328" s="28" t="s">
        <v>486</v>
      </c>
      <c r="D328" s="29"/>
      <c r="E328" s="29"/>
      <c r="F328" s="27"/>
      <c r="G328" s="5">
        <v>0</v>
      </c>
      <c r="I328" s="5">
        <v>252392720</v>
      </c>
      <c r="K328" s="47">
        <v>0</v>
      </c>
      <c r="L328" s="27"/>
      <c r="N328" s="47">
        <v>252392720</v>
      </c>
      <c r="O328" s="27"/>
      <c r="Q328" s="5">
        <v>0</v>
      </c>
      <c r="S328" s="5">
        <v>0</v>
      </c>
      <c r="U328" s="47">
        <v>0</v>
      </c>
      <c r="V328" s="27"/>
      <c r="X328" s="47">
        <v>252392720</v>
      </c>
      <c r="Y328" s="27"/>
    </row>
    <row r="329" spans="1:25" x14ac:dyDescent="0.2">
      <c r="A329" s="26" t="s">
        <v>988</v>
      </c>
      <c r="B329" s="27"/>
      <c r="C329" s="28" t="s">
        <v>987</v>
      </c>
      <c r="D329" s="29"/>
      <c r="E329" s="29"/>
      <c r="F329" s="27"/>
      <c r="G329" s="5">
        <v>0</v>
      </c>
      <c r="I329" s="5">
        <v>61410000</v>
      </c>
      <c r="K329" s="47">
        <v>0</v>
      </c>
      <c r="L329" s="27"/>
      <c r="N329" s="47">
        <v>61410000</v>
      </c>
      <c r="O329" s="27"/>
      <c r="Q329" s="5">
        <v>0</v>
      </c>
      <c r="S329" s="5">
        <v>0</v>
      </c>
      <c r="U329" s="47">
        <v>0</v>
      </c>
      <c r="V329" s="27"/>
      <c r="X329" s="47">
        <v>61410000</v>
      </c>
      <c r="Y329" s="27"/>
    </row>
    <row r="330" spans="1:25" x14ac:dyDescent="0.2">
      <c r="A330" s="26" t="s">
        <v>986</v>
      </c>
      <c r="B330" s="27"/>
      <c r="C330" s="28" t="s">
        <v>985</v>
      </c>
      <c r="D330" s="29"/>
      <c r="E330" s="29"/>
      <c r="F330" s="27"/>
      <c r="G330" s="5">
        <v>0</v>
      </c>
      <c r="I330" s="5">
        <v>51271956</v>
      </c>
      <c r="K330" s="47">
        <v>0</v>
      </c>
      <c r="L330" s="27"/>
      <c r="N330" s="47">
        <v>51271956</v>
      </c>
      <c r="O330" s="27"/>
      <c r="Q330" s="5">
        <v>0</v>
      </c>
      <c r="S330" s="5">
        <v>0</v>
      </c>
      <c r="U330" s="47">
        <v>0</v>
      </c>
      <c r="V330" s="27"/>
      <c r="X330" s="47">
        <v>51271956</v>
      </c>
      <c r="Y330" s="27"/>
    </row>
    <row r="331" spans="1:25" x14ac:dyDescent="0.2">
      <c r="A331" s="26" t="s">
        <v>487</v>
      </c>
      <c r="B331" s="27"/>
      <c r="C331" s="28" t="s">
        <v>488</v>
      </c>
      <c r="D331" s="29"/>
      <c r="E331" s="29"/>
      <c r="F331" s="27"/>
      <c r="G331" s="5">
        <v>0</v>
      </c>
      <c r="I331" s="5">
        <v>19885208</v>
      </c>
      <c r="K331" s="47">
        <v>0</v>
      </c>
      <c r="L331" s="27"/>
      <c r="N331" s="47">
        <v>19885208</v>
      </c>
      <c r="O331" s="27"/>
      <c r="Q331" s="5">
        <v>0</v>
      </c>
      <c r="S331" s="5">
        <v>0</v>
      </c>
      <c r="U331" s="47">
        <v>0</v>
      </c>
      <c r="V331" s="27"/>
      <c r="X331" s="47">
        <v>19885208</v>
      </c>
      <c r="Y331" s="27"/>
    </row>
    <row r="332" spans="1:25" x14ac:dyDescent="0.2">
      <c r="A332" s="26" t="s">
        <v>489</v>
      </c>
      <c r="B332" s="27"/>
      <c r="C332" s="28" t="s">
        <v>490</v>
      </c>
      <c r="D332" s="29"/>
      <c r="E332" s="29"/>
      <c r="F332" s="27"/>
      <c r="G332" s="5">
        <v>0</v>
      </c>
      <c r="I332" s="5">
        <v>268441222</v>
      </c>
      <c r="K332" s="47">
        <v>0</v>
      </c>
      <c r="L332" s="27"/>
      <c r="N332" s="47">
        <v>268441222</v>
      </c>
      <c r="O332" s="27"/>
      <c r="Q332" s="5">
        <v>0</v>
      </c>
      <c r="S332" s="5">
        <v>0</v>
      </c>
      <c r="U332" s="47">
        <v>0</v>
      </c>
      <c r="V332" s="27"/>
      <c r="X332" s="47">
        <v>268441222</v>
      </c>
      <c r="Y332" s="27"/>
    </row>
    <row r="333" spans="1:25" x14ac:dyDescent="0.2">
      <c r="A333" s="26" t="s">
        <v>553</v>
      </c>
      <c r="B333" s="27"/>
      <c r="C333" s="28" t="s">
        <v>554</v>
      </c>
      <c r="D333" s="29"/>
      <c r="E333" s="29"/>
      <c r="F333" s="27"/>
      <c r="G333" s="5">
        <v>0</v>
      </c>
      <c r="I333" s="5">
        <v>69216180</v>
      </c>
      <c r="K333" s="47">
        <v>0</v>
      </c>
      <c r="L333" s="27"/>
      <c r="N333" s="47">
        <v>69216180</v>
      </c>
      <c r="O333" s="27"/>
      <c r="Q333" s="5">
        <v>0</v>
      </c>
      <c r="S333" s="5">
        <v>0</v>
      </c>
      <c r="U333" s="47">
        <v>0</v>
      </c>
      <c r="V333" s="27"/>
      <c r="X333" s="47">
        <v>69216180</v>
      </c>
      <c r="Y333" s="27"/>
    </row>
    <row r="334" spans="1:25" x14ac:dyDescent="0.2">
      <c r="A334" s="26" t="s">
        <v>555</v>
      </c>
      <c r="B334" s="27"/>
      <c r="C334" s="28" t="s">
        <v>556</v>
      </c>
      <c r="D334" s="29"/>
      <c r="E334" s="29"/>
      <c r="F334" s="27"/>
      <c r="G334" s="5">
        <v>0</v>
      </c>
      <c r="I334" s="5">
        <v>142256840</v>
      </c>
      <c r="K334" s="47">
        <v>0</v>
      </c>
      <c r="L334" s="27"/>
      <c r="N334" s="47">
        <v>142256840</v>
      </c>
      <c r="O334" s="27"/>
      <c r="Q334" s="5">
        <v>0</v>
      </c>
      <c r="S334" s="5">
        <v>0</v>
      </c>
      <c r="U334" s="47">
        <v>0</v>
      </c>
      <c r="V334" s="27"/>
      <c r="X334" s="47">
        <v>142256840</v>
      </c>
      <c r="Y334" s="27"/>
    </row>
    <row r="335" spans="1:25" x14ac:dyDescent="0.2">
      <c r="A335" s="26" t="s">
        <v>984</v>
      </c>
      <c r="B335" s="27"/>
      <c r="C335" s="28" t="s">
        <v>983</v>
      </c>
      <c r="D335" s="29"/>
      <c r="E335" s="29"/>
      <c r="F335" s="27"/>
      <c r="G335" s="5">
        <v>0</v>
      </c>
      <c r="I335" s="5">
        <v>158685060</v>
      </c>
      <c r="K335" s="47">
        <v>0</v>
      </c>
      <c r="L335" s="27"/>
      <c r="N335" s="47">
        <v>158685060</v>
      </c>
      <c r="O335" s="27"/>
      <c r="Q335" s="5">
        <v>0</v>
      </c>
      <c r="S335" s="5">
        <v>0</v>
      </c>
      <c r="U335" s="47">
        <v>0</v>
      </c>
      <c r="V335" s="27"/>
      <c r="X335" s="47">
        <v>158685060</v>
      </c>
      <c r="Y335" s="27"/>
    </row>
    <row r="336" spans="1:25" x14ac:dyDescent="0.2">
      <c r="A336" s="26" t="s">
        <v>559</v>
      </c>
      <c r="B336" s="27"/>
      <c r="C336" s="28" t="s">
        <v>560</v>
      </c>
      <c r="D336" s="29"/>
      <c r="E336" s="29"/>
      <c r="F336" s="27"/>
      <c r="G336" s="5">
        <v>0</v>
      </c>
      <c r="I336" s="5">
        <v>114681050</v>
      </c>
      <c r="K336" s="47">
        <v>0</v>
      </c>
      <c r="L336" s="27"/>
      <c r="N336" s="47">
        <v>114681050</v>
      </c>
      <c r="O336" s="27"/>
      <c r="Q336" s="5">
        <v>0</v>
      </c>
      <c r="S336" s="5">
        <v>0</v>
      </c>
      <c r="U336" s="47">
        <v>0</v>
      </c>
      <c r="V336" s="27"/>
      <c r="X336" s="47">
        <v>114681050</v>
      </c>
      <c r="Y336" s="27"/>
    </row>
    <row r="337" spans="1:25" x14ac:dyDescent="0.2">
      <c r="A337" s="26" t="s">
        <v>561</v>
      </c>
      <c r="B337" s="27"/>
      <c r="C337" s="28" t="s">
        <v>562</v>
      </c>
      <c r="D337" s="29"/>
      <c r="E337" s="29"/>
      <c r="F337" s="27"/>
      <c r="G337" s="5">
        <v>0</v>
      </c>
      <c r="I337" s="5">
        <v>19492800</v>
      </c>
      <c r="K337" s="47">
        <v>0</v>
      </c>
      <c r="L337" s="27"/>
      <c r="N337" s="47">
        <v>19492800</v>
      </c>
      <c r="O337" s="27"/>
      <c r="Q337" s="5">
        <v>0</v>
      </c>
      <c r="S337" s="5">
        <v>0</v>
      </c>
      <c r="U337" s="47">
        <v>0</v>
      </c>
      <c r="V337" s="27"/>
      <c r="X337" s="47">
        <v>19492800</v>
      </c>
      <c r="Y337" s="27"/>
    </row>
    <row r="338" spans="1:25" x14ac:dyDescent="0.2">
      <c r="A338" s="26" t="s">
        <v>565</v>
      </c>
      <c r="B338" s="27"/>
      <c r="C338" s="28" t="s">
        <v>566</v>
      </c>
      <c r="D338" s="29"/>
      <c r="E338" s="29"/>
      <c r="F338" s="27"/>
      <c r="G338" s="5">
        <v>0</v>
      </c>
      <c r="I338" s="5">
        <v>32214300</v>
      </c>
      <c r="K338" s="47">
        <v>0</v>
      </c>
      <c r="L338" s="27"/>
      <c r="N338" s="47">
        <v>32214300</v>
      </c>
      <c r="O338" s="27"/>
      <c r="Q338" s="5">
        <v>0</v>
      </c>
      <c r="S338" s="5">
        <v>0</v>
      </c>
      <c r="U338" s="47">
        <v>0</v>
      </c>
      <c r="V338" s="27"/>
      <c r="X338" s="47">
        <v>32214300</v>
      </c>
      <c r="Y338" s="27"/>
    </row>
    <row r="339" spans="1:25" x14ac:dyDescent="0.2">
      <c r="A339" s="26" t="s">
        <v>569</v>
      </c>
      <c r="B339" s="27"/>
      <c r="C339" s="28" t="s">
        <v>570</v>
      </c>
      <c r="D339" s="29"/>
      <c r="E339" s="29"/>
      <c r="F339" s="27"/>
      <c r="G339" s="5">
        <v>0</v>
      </c>
      <c r="I339" s="5">
        <v>25444369</v>
      </c>
      <c r="K339" s="47">
        <v>0</v>
      </c>
      <c r="L339" s="27"/>
      <c r="N339" s="47">
        <v>25444369</v>
      </c>
      <c r="O339" s="27"/>
      <c r="Q339" s="5">
        <v>0</v>
      </c>
      <c r="S339" s="5">
        <v>0</v>
      </c>
      <c r="U339" s="47">
        <v>0</v>
      </c>
      <c r="V339" s="27"/>
      <c r="X339" s="47">
        <v>25444369</v>
      </c>
      <c r="Y339" s="27"/>
    </row>
    <row r="340" spans="1:25" x14ac:dyDescent="0.2">
      <c r="A340" s="26" t="s">
        <v>982</v>
      </c>
      <c r="B340" s="27"/>
      <c r="C340" s="28" t="s">
        <v>981</v>
      </c>
      <c r="D340" s="29"/>
      <c r="E340" s="29"/>
      <c r="F340" s="27"/>
      <c r="G340" s="5">
        <v>0</v>
      </c>
      <c r="I340" s="5">
        <v>35923460</v>
      </c>
      <c r="K340" s="47">
        <v>0</v>
      </c>
      <c r="L340" s="27"/>
      <c r="N340" s="47">
        <v>35923460</v>
      </c>
      <c r="O340" s="27"/>
      <c r="Q340" s="5">
        <v>0</v>
      </c>
      <c r="S340" s="5">
        <v>0</v>
      </c>
      <c r="U340" s="47">
        <v>0</v>
      </c>
      <c r="V340" s="27"/>
      <c r="X340" s="47">
        <v>35923460</v>
      </c>
      <c r="Y340" s="27"/>
    </row>
    <row r="341" spans="1:25" x14ac:dyDescent="0.2">
      <c r="A341" s="26" t="s">
        <v>571</v>
      </c>
      <c r="B341" s="27"/>
      <c r="C341" s="28" t="s">
        <v>572</v>
      </c>
      <c r="D341" s="29"/>
      <c r="E341" s="29"/>
      <c r="F341" s="27"/>
      <c r="G341" s="5">
        <v>0</v>
      </c>
      <c r="I341" s="5">
        <v>1415000000</v>
      </c>
      <c r="K341" s="47">
        <v>0</v>
      </c>
      <c r="L341" s="27"/>
      <c r="N341" s="47">
        <v>1415000000</v>
      </c>
      <c r="O341" s="27"/>
      <c r="Q341" s="5">
        <v>0</v>
      </c>
      <c r="S341" s="5">
        <v>0</v>
      </c>
      <c r="U341" s="47">
        <v>0</v>
      </c>
      <c r="V341" s="27"/>
      <c r="X341" s="47">
        <v>1415000000</v>
      </c>
      <c r="Y341" s="27"/>
    </row>
    <row r="342" spans="1:25" x14ac:dyDescent="0.2">
      <c r="A342" s="26" t="s">
        <v>573</v>
      </c>
      <c r="B342" s="27"/>
      <c r="C342" s="28" t="s">
        <v>574</v>
      </c>
      <c r="D342" s="29"/>
      <c r="E342" s="29"/>
      <c r="F342" s="27"/>
      <c r="G342" s="5">
        <v>0</v>
      </c>
      <c r="I342" s="5">
        <v>932000000</v>
      </c>
      <c r="K342" s="47">
        <v>0</v>
      </c>
      <c r="L342" s="27"/>
      <c r="N342" s="47">
        <v>932000000</v>
      </c>
      <c r="O342" s="27"/>
      <c r="Q342" s="5">
        <v>0</v>
      </c>
      <c r="S342" s="5">
        <v>0</v>
      </c>
      <c r="U342" s="47">
        <v>0</v>
      </c>
      <c r="V342" s="27"/>
      <c r="X342" s="47">
        <v>932000000</v>
      </c>
      <c r="Y342" s="27"/>
    </row>
    <row r="343" spans="1:25" x14ac:dyDescent="0.2">
      <c r="A343" s="26" t="s">
        <v>575</v>
      </c>
      <c r="B343" s="27"/>
      <c r="C343" s="28" t="s">
        <v>576</v>
      </c>
      <c r="D343" s="29"/>
      <c r="E343" s="29"/>
      <c r="F343" s="27"/>
      <c r="G343" s="5">
        <v>0</v>
      </c>
      <c r="I343" s="5">
        <v>300000000</v>
      </c>
      <c r="K343" s="47">
        <v>0</v>
      </c>
      <c r="L343" s="27"/>
      <c r="N343" s="47">
        <v>300000000</v>
      </c>
      <c r="O343" s="27"/>
      <c r="Q343" s="5">
        <v>0</v>
      </c>
      <c r="S343" s="5">
        <v>0</v>
      </c>
      <c r="U343" s="47">
        <v>0</v>
      </c>
      <c r="V343" s="27"/>
      <c r="X343" s="47">
        <v>300000000</v>
      </c>
      <c r="Y343" s="27"/>
    </row>
    <row r="344" spans="1:25" x14ac:dyDescent="0.2">
      <c r="A344" s="26" t="s">
        <v>577</v>
      </c>
      <c r="B344" s="27"/>
      <c r="C344" s="28" t="s">
        <v>578</v>
      </c>
      <c r="D344" s="29"/>
      <c r="E344" s="29"/>
      <c r="F344" s="27"/>
      <c r="G344" s="5">
        <v>0</v>
      </c>
      <c r="I344" s="5">
        <v>112412320</v>
      </c>
      <c r="K344" s="47">
        <v>0</v>
      </c>
      <c r="L344" s="27"/>
      <c r="N344" s="47">
        <v>112412320</v>
      </c>
      <c r="O344" s="27"/>
      <c r="Q344" s="5">
        <v>0</v>
      </c>
      <c r="S344" s="5">
        <v>0</v>
      </c>
      <c r="U344" s="47">
        <v>0</v>
      </c>
      <c r="V344" s="27"/>
      <c r="X344" s="47">
        <v>112412320</v>
      </c>
      <c r="Y344" s="27"/>
    </row>
    <row r="345" spans="1:25" x14ac:dyDescent="0.2">
      <c r="A345" s="26" t="s">
        <v>579</v>
      </c>
      <c r="B345" s="27"/>
      <c r="C345" s="28" t="s">
        <v>196</v>
      </c>
      <c r="D345" s="29"/>
      <c r="E345" s="29"/>
      <c r="F345" s="27"/>
      <c r="G345" s="5">
        <v>0</v>
      </c>
      <c r="I345" s="5">
        <v>85000000</v>
      </c>
      <c r="K345" s="47">
        <v>0</v>
      </c>
      <c r="L345" s="27"/>
      <c r="N345" s="47">
        <v>85000000</v>
      </c>
      <c r="O345" s="27"/>
      <c r="Q345" s="5">
        <v>0</v>
      </c>
      <c r="S345" s="5">
        <v>0</v>
      </c>
      <c r="U345" s="47">
        <v>0</v>
      </c>
      <c r="V345" s="27"/>
      <c r="X345" s="47">
        <v>85000000</v>
      </c>
      <c r="Y345" s="27"/>
    </row>
    <row r="346" spans="1:25" x14ac:dyDescent="0.2">
      <c r="A346" s="26" t="s">
        <v>980</v>
      </c>
      <c r="B346" s="27"/>
      <c r="C346" s="28" t="s">
        <v>979</v>
      </c>
      <c r="D346" s="29"/>
      <c r="E346" s="29"/>
      <c r="F346" s="27"/>
      <c r="G346" s="5">
        <v>0</v>
      </c>
      <c r="I346" s="5">
        <v>8983154</v>
      </c>
      <c r="K346" s="47">
        <v>0</v>
      </c>
      <c r="L346" s="27"/>
      <c r="N346" s="47">
        <v>8983154</v>
      </c>
      <c r="O346" s="27"/>
      <c r="Q346" s="5">
        <v>0</v>
      </c>
      <c r="S346" s="5">
        <v>0</v>
      </c>
      <c r="U346" s="47">
        <v>0</v>
      </c>
      <c r="V346" s="27"/>
      <c r="X346" s="47">
        <v>8983154</v>
      </c>
      <c r="Y346" s="27"/>
    </row>
    <row r="347" spans="1:25" x14ac:dyDescent="0.2">
      <c r="A347" s="26" t="s">
        <v>580</v>
      </c>
      <c r="B347" s="27"/>
      <c r="C347" s="28" t="s">
        <v>581</v>
      </c>
      <c r="D347" s="29"/>
      <c r="E347" s="29"/>
      <c r="F347" s="27"/>
      <c r="G347" s="5">
        <v>2136848</v>
      </c>
      <c r="I347" s="5">
        <v>798881810</v>
      </c>
      <c r="K347" s="47">
        <v>0</v>
      </c>
      <c r="L347" s="27"/>
      <c r="N347" s="47">
        <v>796744962</v>
      </c>
      <c r="O347" s="27"/>
      <c r="Q347" s="5">
        <v>0</v>
      </c>
      <c r="S347" s="5">
        <v>0</v>
      </c>
      <c r="U347" s="47">
        <v>0</v>
      </c>
      <c r="V347" s="27"/>
      <c r="X347" s="47">
        <v>796744962</v>
      </c>
      <c r="Y347" s="27"/>
    </row>
    <row r="348" spans="1:25" x14ac:dyDescent="0.2">
      <c r="A348" s="26" t="s">
        <v>582</v>
      </c>
      <c r="B348" s="27"/>
      <c r="C348" s="28" t="s">
        <v>583</v>
      </c>
      <c r="D348" s="29"/>
      <c r="E348" s="29"/>
      <c r="F348" s="27"/>
      <c r="G348" s="5">
        <v>0</v>
      </c>
      <c r="I348" s="5">
        <v>116979597</v>
      </c>
      <c r="K348" s="47">
        <v>0</v>
      </c>
      <c r="L348" s="27"/>
      <c r="N348" s="47">
        <v>116979597</v>
      </c>
      <c r="O348" s="27"/>
      <c r="Q348" s="5">
        <v>0</v>
      </c>
      <c r="S348" s="5">
        <v>0</v>
      </c>
      <c r="U348" s="47">
        <v>0</v>
      </c>
      <c r="V348" s="27"/>
      <c r="X348" s="47">
        <v>116979597</v>
      </c>
      <c r="Y348" s="27"/>
    </row>
    <row r="349" spans="1:25" x14ac:dyDescent="0.2">
      <c r="A349" s="26" t="s">
        <v>584</v>
      </c>
      <c r="B349" s="27"/>
      <c r="C349" s="28" t="s">
        <v>585</v>
      </c>
      <c r="D349" s="29"/>
      <c r="E349" s="29"/>
      <c r="F349" s="27"/>
      <c r="G349" s="5">
        <v>0</v>
      </c>
      <c r="I349" s="5">
        <v>9316351</v>
      </c>
      <c r="K349" s="47">
        <v>0</v>
      </c>
      <c r="L349" s="27"/>
      <c r="N349" s="47">
        <v>9316351</v>
      </c>
      <c r="O349" s="27"/>
      <c r="Q349" s="5">
        <v>0</v>
      </c>
      <c r="S349" s="5">
        <v>0</v>
      </c>
      <c r="U349" s="47">
        <v>0</v>
      </c>
      <c r="V349" s="27"/>
      <c r="X349" s="47">
        <v>9316351</v>
      </c>
      <c r="Y349" s="27"/>
    </row>
    <row r="350" spans="1:25" x14ac:dyDescent="0.2">
      <c r="A350" s="26" t="s">
        <v>586</v>
      </c>
      <c r="B350" s="27"/>
      <c r="C350" s="28" t="s">
        <v>587</v>
      </c>
      <c r="D350" s="29"/>
      <c r="E350" s="29"/>
      <c r="F350" s="27"/>
      <c r="G350" s="5">
        <v>0</v>
      </c>
      <c r="I350" s="5">
        <v>4634041</v>
      </c>
      <c r="K350" s="47">
        <v>0</v>
      </c>
      <c r="L350" s="27"/>
      <c r="N350" s="47">
        <v>4634041</v>
      </c>
      <c r="O350" s="27"/>
      <c r="Q350" s="5">
        <v>0</v>
      </c>
      <c r="S350" s="5">
        <v>0</v>
      </c>
      <c r="U350" s="47">
        <v>0</v>
      </c>
      <c r="V350" s="27"/>
      <c r="X350" s="47">
        <v>4634041</v>
      </c>
      <c r="Y350" s="27"/>
    </row>
    <row r="351" spans="1:25" x14ac:dyDescent="0.2">
      <c r="A351" s="26" t="s">
        <v>978</v>
      </c>
      <c r="B351" s="27"/>
      <c r="C351" s="28" t="s">
        <v>977</v>
      </c>
      <c r="D351" s="29"/>
      <c r="E351" s="29"/>
      <c r="F351" s="27"/>
      <c r="G351" s="5">
        <v>50000</v>
      </c>
      <c r="I351" s="5">
        <v>39030064</v>
      </c>
      <c r="K351" s="47">
        <v>0</v>
      </c>
      <c r="L351" s="27"/>
      <c r="N351" s="47">
        <v>38980064</v>
      </c>
      <c r="O351" s="27"/>
      <c r="Q351" s="5">
        <v>0</v>
      </c>
      <c r="S351" s="5">
        <v>0</v>
      </c>
      <c r="U351" s="47">
        <v>0</v>
      </c>
      <c r="V351" s="27"/>
      <c r="X351" s="47">
        <v>38980064</v>
      </c>
      <c r="Y351" s="27"/>
    </row>
    <row r="352" spans="1:25" x14ac:dyDescent="0.2">
      <c r="A352" s="26" t="s">
        <v>588</v>
      </c>
      <c r="B352" s="27"/>
      <c r="C352" s="28" t="s">
        <v>589</v>
      </c>
      <c r="D352" s="29"/>
      <c r="E352" s="29"/>
      <c r="F352" s="27"/>
      <c r="G352" s="5">
        <v>0</v>
      </c>
      <c r="I352" s="5">
        <v>348152269</v>
      </c>
      <c r="K352" s="47">
        <v>0</v>
      </c>
      <c r="L352" s="27"/>
      <c r="N352" s="47">
        <v>348152269</v>
      </c>
      <c r="O352" s="27"/>
      <c r="Q352" s="5">
        <v>0</v>
      </c>
      <c r="S352" s="5">
        <v>0</v>
      </c>
      <c r="U352" s="47">
        <v>0</v>
      </c>
      <c r="V352" s="27"/>
      <c r="X352" s="47">
        <v>348152269</v>
      </c>
      <c r="Y352" s="27"/>
    </row>
    <row r="353" spans="1:25" x14ac:dyDescent="0.2">
      <c r="A353" s="26" t="s">
        <v>590</v>
      </c>
      <c r="B353" s="27"/>
      <c r="C353" s="28" t="s">
        <v>591</v>
      </c>
      <c r="D353" s="29"/>
      <c r="E353" s="29"/>
      <c r="F353" s="27"/>
      <c r="G353" s="5">
        <v>0</v>
      </c>
      <c r="I353" s="5">
        <v>141004633</v>
      </c>
      <c r="K353" s="47">
        <v>0</v>
      </c>
      <c r="L353" s="27"/>
      <c r="N353" s="47">
        <v>141004633</v>
      </c>
      <c r="O353" s="27"/>
      <c r="Q353" s="5">
        <v>0</v>
      </c>
      <c r="S353" s="5">
        <v>0</v>
      </c>
      <c r="U353" s="47">
        <v>0</v>
      </c>
      <c r="V353" s="27"/>
      <c r="X353" s="47">
        <v>141004633</v>
      </c>
      <c r="Y353" s="27"/>
    </row>
    <row r="354" spans="1:25" x14ac:dyDescent="0.2">
      <c r="A354" s="26" t="s">
        <v>592</v>
      </c>
      <c r="B354" s="27"/>
      <c r="C354" s="28" t="s">
        <v>593</v>
      </c>
      <c r="D354" s="29"/>
      <c r="E354" s="29"/>
      <c r="F354" s="27"/>
      <c r="G354" s="5">
        <v>3175117</v>
      </c>
      <c r="I354" s="5">
        <v>0</v>
      </c>
      <c r="K354" s="47">
        <v>3175117</v>
      </c>
      <c r="L354" s="27"/>
      <c r="N354" s="47">
        <v>0</v>
      </c>
      <c r="O354" s="27"/>
      <c r="Q354" s="5">
        <v>0</v>
      </c>
      <c r="S354" s="5">
        <v>0</v>
      </c>
      <c r="U354" s="47">
        <v>3175117</v>
      </c>
      <c r="V354" s="27"/>
      <c r="X354" s="47">
        <v>0</v>
      </c>
      <c r="Y354" s="27"/>
    </row>
    <row r="355" spans="1:25" x14ac:dyDescent="0.2">
      <c r="A355" s="26" t="s">
        <v>594</v>
      </c>
      <c r="B355" s="27"/>
      <c r="C355" s="28" t="s">
        <v>595</v>
      </c>
      <c r="D355" s="29"/>
      <c r="E355" s="29"/>
      <c r="F355" s="27"/>
      <c r="G355" s="5">
        <v>0</v>
      </c>
      <c r="I355" s="5">
        <v>138452685</v>
      </c>
      <c r="K355" s="47">
        <v>0</v>
      </c>
      <c r="L355" s="27"/>
      <c r="N355" s="47">
        <v>138452685</v>
      </c>
      <c r="O355" s="27"/>
      <c r="Q355" s="5">
        <v>0</v>
      </c>
      <c r="S355" s="5">
        <v>0</v>
      </c>
      <c r="U355" s="47">
        <v>0</v>
      </c>
      <c r="V355" s="27"/>
      <c r="X355" s="47">
        <v>138452685</v>
      </c>
      <c r="Y355" s="27"/>
    </row>
    <row r="356" spans="1:25" x14ac:dyDescent="0.2">
      <c r="A356" s="26" t="s">
        <v>596</v>
      </c>
      <c r="B356" s="27"/>
      <c r="C356" s="28" t="s">
        <v>597</v>
      </c>
      <c r="D356" s="29"/>
      <c r="E356" s="29"/>
      <c r="F356" s="27"/>
      <c r="G356" s="5">
        <v>9703706030</v>
      </c>
      <c r="I356" s="5">
        <v>0</v>
      </c>
      <c r="K356" s="47">
        <v>9703706030</v>
      </c>
      <c r="L356" s="27"/>
      <c r="N356" s="47">
        <v>0</v>
      </c>
      <c r="O356" s="27"/>
      <c r="Q356" s="5">
        <v>0</v>
      </c>
      <c r="S356" s="5">
        <v>0</v>
      </c>
      <c r="U356" s="47">
        <v>9703706030</v>
      </c>
      <c r="V356" s="27"/>
      <c r="X356" s="47">
        <v>0</v>
      </c>
      <c r="Y356" s="27"/>
    </row>
    <row r="357" spans="1:25" x14ac:dyDescent="0.2">
      <c r="A357" s="26" t="s">
        <v>598</v>
      </c>
      <c r="B357" s="27"/>
      <c r="C357" s="28" t="s">
        <v>599</v>
      </c>
      <c r="D357" s="29"/>
      <c r="E357" s="29"/>
      <c r="F357" s="27"/>
      <c r="G357" s="5">
        <v>29099603</v>
      </c>
      <c r="I357" s="5">
        <v>0</v>
      </c>
      <c r="K357" s="47">
        <v>29099603</v>
      </c>
      <c r="L357" s="27"/>
      <c r="N357" s="47">
        <v>0</v>
      </c>
      <c r="O357" s="27"/>
      <c r="Q357" s="5">
        <v>0</v>
      </c>
      <c r="S357" s="5">
        <v>0</v>
      </c>
      <c r="U357" s="47">
        <v>29099603</v>
      </c>
      <c r="V357" s="27"/>
      <c r="X357" s="47">
        <v>0</v>
      </c>
      <c r="Y357" s="27"/>
    </row>
    <row r="358" spans="1:25" x14ac:dyDescent="0.2">
      <c r="A358" s="26" t="s">
        <v>600</v>
      </c>
      <c r="B358" s="27"/>
      <c r="C358" s="28" t="s">
        <v>601</v>
      </c>
      <c r="D358" s="29"/>
      <c r="E358" s="29"/>
      <c r="F358" s="27"/>
      <c r="G358" s="5">
        <v>18363930</v>
      </c>
      <c r="I358" s="5">
        <v>2089603</v>
      </c>
      <c r="K358" s="47">
        <v>16274327</v>
      </c>
      <c r="L358" s="27"/>
      <c r="N358" s="47">
        <v>0</v>
      </c>
      <c r="O358" s="27"/>
      <c r="Q358" s="5">
        <v>0</v>
      </c>
      <c r="S358" s="5">
        <v>0</v>
      </c>
      <c r="U358" s="47">
        <v>16274327</v>
      </c>
      <c r="V358" s="27"/>
      <c r="X358" s="47">
        <v>0</v>
      </c>
      <c r="Y358" s="27"/>
    </row>
    <row r="359" spans="1:25" x14ac:dyDescent="0.2">
      <c r="A359" s="26" t="s">
        <v>602</v>
      </c>
      <c r="B359" s="27"/>
      <c r="C359" s="28" t="s">
        <v>603</v>
      </c>
      <c r="D359" s="29"/>
      <c r="E359" s="29"/>
      <c r="F359" s="27"/>
      <c r="G359" s="5">
        <v>35583276</v>
      </c>
      <c r="I359" s="5">
        <v>0</v>
      </c>
      <c r="K359" s="47">
        <v>35583276</v>
      </c>
      <c r="L359" s="27"/>
      <c r="N359" s="47">
        <v>0</v>
      </c>
      <c r="O359" s="27"/>
      <c r="Q359" s="5">
        <v>0</v>
      </c>
      <c r="S359" s="5">
        <v>0</v>
      </c>
      <c r="U359" s="47">
        <v>35583276</v>
      </c>
      <c r="V359" s="27"/>
      <c r="X359" s="47">
        <v>0</v>
      </c>
      <c r="Y359" s="27"/>
    </row>
    <row r="360" spans="1:25" x14ac:dyDescent="0.2">
      <c r="A360" s="26" t="s">
        <v>976</v>
      </c>
      <c r="B360" s="27"/>
      <c r="C360" s="28" t="s">
        <v>975</v>
      </c>
      <c r="D360" s="29"/>
      <c r="E360" s="29"/>
      <c r="F360" s="27"/>
      <c r="G360" s="5">
        <v>17403</v>
      </c>
      <c r="I360" s="5">
        <v>0</v>
      </c>
      <c r="K360" s="47">
        <v>17403</v>
      </c>
      <c r="L360" s="27"/>
      <c r="N360" s="47">
        <v>0</v>
      </c>
      <c r="O360" s="27"/>
      <c r="Q360" s="5">
        <v>0</v>
      </c>
      <c r="S360" s="5">
        <v>0</v>
      </c>
      <c r="U360" s="47">
        <v>17403</v>
      </c>
      <c r="V360" s="27"/>
      <c r="X360" s="47">
        <v>0</v>
      </c>
      <c r="Y360" s="27"/>
    </row>
    <row r="361" spans="1:25" x14ac:dyDescent="0.2">
      <c r="A361" s="26" t="s">
        <v>604</v>
      </c>
      <c r="B361" s="27"/>
      <c r="C361" s="28" t="s">
        <v>605</v>
      </c>
      <c r="D361" s="29"/>
      <c r="E361" s="29"/>
      <c r="F361" s="27"/>
      <c r="G361" s="5">
        <v>19869371</v>
      </c>
      <c r="I361" s="5">
        <v>0</v>
      </c>
      <c r="K361" s="47">
        <v>19869371</v>
      </c>
      <c r="L361" s="27"/>
      <c r="N361" s="47">
        <v>0</v>
      </c>
      <c r="O361" s="27"/>
      <c r="Q361" s="5">
        <v>0</v>
      </c>
      <c r="S361" s="5">
        <v>0</v>
      </c>
      <c r="U361" s="47">
        <v>19869371</v>
      </c>
      <c r="V361" s="27"/>
      <c r="X361" s="47">
        <v>0</v>
      </c>
      <c r="Y361" s="27"/>
    </row>
    <row r="362" spans="1:25" x14ac:dyDescent="0.2">
      <c r="A362" s="26" t="s">
        <v>606</v>
      </c>
      <c r="B362" s="27"/>
      <c r="C362" s="28" t="s">
        <v>607</v>
      </c>
      <c r="D362" s="29"/>
      <c r="E362" s="29"/>
      <c r="F362" s="27"/>
      <c r="G362" s="5">
        <v>45495780</v>
      </c>
      <c r="I362" s="5">
        <v>0</v>
      </c>
      <c r="K362" s="47">
        <v>45495780</v>
      </c>
      <c r="L362" s="27"/>
      <c r="N362" s="47">
        <v>0</v>
      </c>
      <c r="O362" s="27"/>
      <c r="Q362" s="5">
        <v>0</v>
      </c>
      <c r="S362" s="5">
        <v>0</v>
      </c>
      <c r="U362" s="47">
        <v>45495780</v>
      </c>
      <c r="V362" s="27"/>
      <c r="X362" s="47">
        <v>0</v>
      </c>
      <c r="Y362" s="27"/>
    </row>
    <row r="363" spans="1:25" x14ac:dyDescent="0.2">
      <c r="A363" s="26" t="s">
        <v>608</v>
      </c>
      <c r="B363" s="27"/>
      <c r="C363" s="28" t="s">
        <v>609</v>
      </c>
      <c r="D363" s="29"/>
      <c r="E363" s="29"/>
      <c r="F363" s="27"/>
      <c r="G363" s="5">
        <v>336138944</v>
      </c>
      <c r="I363" s="5">
        <v>0</v>
      </c>
      <c r="K363" s="47">
        <v>336138944</v>
      </c>
      <c r="L363" s="27"/>
      <c r="N363" s="47">
        <v>0</v>
      </c>
      <c r="O363" s="27"/>
      <c r="Q363" s="5">
        <v>0</v>
      </c>
      <c r="S363" s="5">
        <v>0</v>
      </c>
      <c r="U363" s="47">
        <v>336138944</v>
      </c>
      <c r="V363" s="27"/>
      <c r="X363" s="47">
        <v>0</v>
      </c>
      <c r="Y363" s="27"/>
    </row>
    <row r="364" spans="1:25" x14ac:dyDescent="0.2">
      <c r="A364" s="26" t="s">
        <v>610</v>
      </c>
      <c r="B364" s="27"/>
      <c r="C364" s="28" t="s">
        <v>611</v>
      </c>
      <c r="D364" s="29"/>
      <c r="E364" s="29"/>
      <c r="F364" s="27"/>
      <c r="G364" s="5">
        <v>864900</v>
      </c>
      <c r="I364" s="5">
        <v>0</v>
      </c>
      <c r="K364" s="47">
        <v>864900</v>
      </c>
      <c r="L364" s="27"/>
      <c r="N364" s="47">
        <v>0</v>
      </c>
      <c r="O364" s="27"/>
      <c r="Q364" s="5">
        <v>0</v>
      </c>
      <c r="S364" s="5">
        <v>0</v>
      </c>
      <c r="U364" s="47">
        <v>864900</v>
      </c>
      <c r="V364" s="27"/>
      <c r="X364" s="47">
        <v>0</v>
      </c>
      <c r="Y364" s="27"/>
    </row>
    <row r="365" spans="1:25" x14ac:dyDescent="0.2">
      <c r="A365" s="26" t="s">
        <v>612</v>
      </c>
      <c r="B365" s="27"/>
      <c r="C365" s="28" t="s">
        <v>613</v>
      </c>
      <c r="D365" s="29"/>
      <c r="E365" s="29"/>
      <c r="F365" s="27"/>
      <c r="G365" s="5">
        <v>388147705</v>
      </c>
      <c r="I365" s="5">
        <v>0</v>
      </c>
      <c r="K365" s="47">
        <v>388147705</v>
      </c>
      <c r="L365" s="27"/>
      <c r="N365" s="47">
        <v>0</v>
      </c>
      <c r="O365" s="27"/>
      <c r="Q365" s="5">
        <v>0</v>
      </c>
      <c r="S365" s="5">
        <v>0</v>
      </c>
      <c r="U365" s="47">
        <v>388147705</v>
      </c>
      <c r="V365" s="27"/>
      <c r="X365" s="47">
        <v>0</v>
      </c>
      <c r="Y365" s="27"/>
    </row>
    <row r="366" spans="1:25" x14ac:dyDescent="0.2">
      <c r="A366" s="26" t="s">
        <v>614</v>
      </c>
      <c r="B366" s="27"/>
      <c r="C366" s="28" t="s">
        <v>615</v>
      </c>
      <c r="D366" s="29"/>
      <c r="E366" s="29"/>
      <c r="F366" s="27"/>
      <c r="G366" s="5">
        <v>177276</v>
      </c>
      <c r="I366" s="5">
        <v>0</v>
      </c>
      <c r="K366" s="47">
        <v>177276</v>
      </c>
      <c r="L366" s="27"/>
      <c r="N366" s="47">
        <v>0</v>
      </c>
      <c r="O366" s="27"/>
      <c r="Q366" s="5">
        <v>0</v>
      </c>
      <c r="S366" s="5">
        <v>0</v>
      </c>
      <c r="U366" s="47">
        <v>177276</v>
      </c>
      <c r="V366" s="27"/>
      <c r="X366" s="47">
        <v>0</v>
      </c>
      <c r="Y366" s="27"/>
    </row>
    <row r="367" spans="1:25" x14ac:dyDescent="0.2">
      <c r="A367" s="26" t="s">
        <v>616</v>
      </c>
      <c r="B367" s="27"/>
      <c r="C367" s="28" t="s">
        <v>617</v>
      </c>
      <c r="D367" s="29"/>
      <c r="E367" s="29"/>
      <c r="F367" s="27"/>
      <c r="G367" s="5">
        <v>6882755</v>
      </c>
      <c r="I367" s="5">
        <v>0</v>
      </c>
      <c r="K367" s="47">
        <v>6882755</v>
      </c>
      <c r="L367" s="27"/>
      <c r="N367" s="47">
        <v>0</v>
      </c>
      <c r="O367" s="27"/>
      <c r="Q367" s="5">
        <v>0</v>
      </c>
      <c r="S367" s="5">
        <v>0</v>
      </c>
      <c r="U367" s="47">
        <v>6882755</v>
      </c>
      <c r="V367" s="27"/>
      <c r="X367" s="47">
        <v>0</v>
      </c>
      <c r="Y367" s="27"/>
    </row>
    <row r="368" spans="1:25" x14ac:dyDescent="0.2">
      <c r="A368" s="26" t="s">
        <v>618</v>
      </c>
      <c r="B368" s="27"/>
      <c r="C368" s="28" t="s">
        <v>619</v>
      </c>
      <c r="D368" s="29"/>
      <c r="E368" s="29"/>
      <c r="F368" s="27"/>
      <c r="G368" s="5">
        <v>254467279</v>
      </c>
      <c r="I368" s="5">
        <v>0</v>
      </c>
      <c r="K368" s="47">
        <v>254467279</v>
      </c>
      <c r="L368" s="27"/>
      <c r="N368" s="47">
        <v>0</v>
      </c>
      <c r="O368" s="27"/>
      <c r="Q368" s="5">
        <v>0</v>
      </c>
      <c r="S368" s="5">
        <v>0</v>
      </c>
      <c r="U368" s="47">
        <v>254467279</v>
      </c>
      <c r="V368" s="27"/>
      <c r="X368" s="47">
        <v>0</v>
      </c>
      <c r="Y368" s="27"/>
    </row>
    <row r="369" spans="1:25" x14ac:dyDescent="0.2">
      <c r="A369" s="26" t="s">
        <v>620</v>
      </c>
      <c r="B369" s="27"/>
      <c r="C369" s="28" t="s">
        <v>621</v>
      </c>
      <c r="D369" s="29"/>
      <c r="E369" s="29"/>
      <c r="F369" s="27"/>
      <c r="G369" s="5">
        <v>4555813</v>
      </c>
      <c r="I369" s="5">
        <v>0</v>
      </c>
      <c r="K369" s="47">
        <v>4555813</v>
      </c>
      <c r="L369" s="27"/>
      <c r="N369" s="47">
        <v>0</v>
      </c>
      <c r="O369" s="27"/>
      <c r="Q369" s="5">
        <v>0</v>
      </c>
      <c r="S369" s="5">
        <v>0</v>
      </c>
      <c r="U369" s="47">
        <v>4555813</v>
      </c>
      <c r="V369" s="27"/>
      <c r="X369" s="47">
        <v>0</v>
      </c>
      <c r="Y369" s="27"/>
    </row>
    <row r="370" spans="1:25" x14ac:dyDescent="0.2">
      <c r="A370" s="26" t="s">
        <v>622</v>
      </c>
      <c r="B370" s="27"/>
      <c r="C370" s="28" t="s">
        <v>623</v>
      </c>
      <c r="D370" s="29"/>
      <c r="E370" s="29"/>
      <c r="F370" s="27"/>
      <c r="G370" s="5">
        <v>268353802</v>
      </c>
      <c r="I370" s="5">
        <v>0</v>
      </c>
      <c r="K370" s="47">
        <v>268353802</v>
      </c>
      <c r="L370" s="27"/>
      <c r="N370" s="47">
        <v>0</v>
      </c>
      <c r="O370" s="27"/>
      <c r="Q370" s="5">
        <v>0</v>
      </c>
      <c r="S370" s="5">
        <v>0</v>
      </c>
      <c r="U370" s="47">
        <v>268353802</v>
      </c>
      <c r="V370" s="27"/>
      <c r="X370" s="47">
        <v>0</v>
      </c>
      <c r="Y370" s="27"/>
    </row>
    <row r="371" spans="1:25" x14ac:dyDescent="0.2">
      <c r="A371" s="26" t="s">
        <v>628</v>
      </c>
      <c r="B371" s="27"/>
      <c r="C371" s="28" t="s">
        <v>629</v>
      </c>
      <c r="D371" s="29"/>
      <c r="E371" s="29"/>
      <c r="F371" s="27"/>
      <c r="G371" s="5">
        <v>61189495</v>
      </c>
      <c r="I371" s="5">
        <v>0</v>
      </c>
      <c r="K371" s="47">
        <v>61189495</v>
      </c>
      <c r="L371" s="27"/>
      <c r="N371" s="47">
        <v>0</v>
      </c>
      <c r="O371" s="27"/>
      <c r="Q371" s="5">
        <v>0</v>
      </c>
      <c r="S371" s="5">
        <v>0</v>
      </c>
      <c r="U371" s="47">
        <v>61189495</v>
      </c>
      <c r="V371" s="27"/>
      <c r="X371" s="47">
        <v>0</v>
      </c>
      <c r="Y371" s="27"/>
    </row>
    <row r="372" spans="1:25" x14ac:dyDescent="0.2">
      <c r="A372" s="26" t="s">
        <v>630</v>
      </c>
      <c r="B372" s="27"/>
      <c r="C372" s="28" t="s">
        <v>631</v>
      </c>
      <c r="D372" s="29"/>
      <c r="E372" s="29"/>
      <c r="F372" s="27"/>
      <c r="G372" s="5">
        <v>1826316961</v>
      </c>
      <c r="I372" s="5">
        <v>0</v>
      </c>
      <c r="K372" s="47">
        <v>1826316961</v>
      </c>
      <c r="L372" s="27"/>
      <c r="N372" s="47">
        <v>0</v>
      </c>
      <c r="O372" s="27"/>
      <c r="Q372" s="5">
        <v>0</v>
      </c>
      <c r="S372" s="5">
        <v>0</v>
      </c>
      <c r="U372" s="47">
        <v>1826316961</v>
      </c>
      <c r="V372" s="27"/>
      <c r="X372" s="47">
        <v>0</v>
      </c>
      <c r="Y372" s="27"/>
    </row>
    <row r="373" spans="1:25" x14ac:dyDescent="0.2">
      <c r="A373" s="26" t="s">
        <v>632</v>
      </c>
      <c r="B373" s="27"/>
      <c r="C373" s="28" t="s">
        <v>633</v>
      </c>
      <c r="D373" s="29"/>
      <c r="E373" s="29"/>
      <c r="F373" s="27"/>
      <c r="G373" s="5">
        <v>982837971</v>
      </c>
      <c r="I373" s="5">
        <v>0</v>
      </c>
      <c r="K373" s="47">
        <v>982837971</v>
      </c>
      <c r="L373" s="27"/>
      <c r="N373" s="47">
        <v>0</v>
      </c>
      <c r="O373" s="27"/>
      <c r="Q373" s="5">
        <v>0</v>
      </c>
      <c r="S373" s="5">
        <v>0</v>
      </c>
      <c r="U373" s="47">
        <v>982837971</v>
      </c>
      <c r="V373" s="27"/>
      <c r="X373" s="47">
        <v>0</v>
      </c>
      <c r="Y373" s="27"/>
    </row>
    <row r="374" spans="1:25" x14ac:dyDescent="0.2">
      <c r="A374" s="26" t="s">
        <v>634</v>
      </c>
      <c r="B374" s="27"/>
      <c r="C374" s="28" t="s">
        <v>635</v>
      </c>
      <c r="D374" s="29"/>
      <c r="E374" s="29"/>
      <c r="F374" s="27"/>
      <c r="G374" s="5">
        <v>974747469</v>
      </c>
      <c r="I374" s="5">
        <v>0</v>
      </c>
      <c r="K374" s="47">
        <v>974747469</v>
      </c>
      <c r="L374" s="27"/>
      <c r="N374" s="47">
        <v>0</v>
      </c>
      <c r="O374" s="27"/>
      <c r="Q374" s="5">
        <v>0</v>
      </c>
      <c r="S374" s="5">
        <v>0</v>
      </c>
      <c r="U374" s="47">
        <v>974747469</v>
      </c>
      <c r="V374" s="27"/>
      <c r="X374" s="47">
        <v>0</v>
      </c>
      <c r="Y374" s="27"/>
    </row>
    <row r="375" spans="1:25" x14ac:dyDescent="0.2">
      <c r="A375" s="26" t="s">
        <v>636</v>
      </c>
      <c r="B375" s="27"/>
      <c r="C375" s="28" t="s">
        <v>637</v>
      </c>
      <c r="D375" s="29"/>
      <c r="E375" s="29"/>
      <c r="F375" s="27"/>
      <c r="G375" s="5">
        <v>49996652</v>
      </c>
      <c r="I375" s="5">
        <v>0</v>
      </c>
      <c r="K375" s="47">
        <v>49996652</v>
      </c>
      <c r="L375" s="27"/>
      <c r="N375" s="47">
        <v>0</v>
      </c>
      <c r="O375" s="27"/>
      <c r="Q375" s="5">
        <v>0</v>
      </c>
      <c r="S375" s="5">
        <v>0</v>
      </c>
      <c r="U375" s="47">
        <v>49996652</v>
      </c>
      <c r="V375" s="27"/>
      <c r="X375" s="47">
        <v>0</v>
      </c>
      <c r="Y375" s="27"/>
    </row>
    <row r="376" spans="1:25" x14ac:dyDescent="0.2">
      <c r="A376" s="26" t="s">
        <v>638</v>
      </c>
      <c r="B376" s="27"/>
      <c r="C376" s="28" t="s">
        <v>639</v>
      </c>
      <c r="D376" s="29"/>
      <c r="E376" s="29"/>
      <c r="F376" s="27"/>
      <c r="G376" s="5">
        <v>970232133</v>
      </c>
      <c r="I376" s="5">
        <v>0</v>
      </c>
      <c r="K376" s="47">
        <v>970232133</v>
      </c>
      <c r="L376" s="27"/>
      <c r="N376" s="47">
        <v>0</v>
      </c>
      <c r="O376" s="27"/>
      <c r="Q376" s="5">
        <v>0</v>
      </c>
      <c r="S376" s="5">
        <v>0</v>
      </c>
      <c r="U376" s="47">
        <v>970232133</v>
      </c>
      <c r="V376" s="27"/>
      <c r="X376" s="47">
        <v>0</v>
      </c>
      <c r="Y376" s="27"/>
    </row>
    <row r="377" spans="1:25" x14ac:dyDescent="0.2">
      <c r="A377" s="26" t="s">
        <v>640</v>
      </c>
      <c r="B377" s="27"/>
      <c r="C377" s="28" t="s">
        <v>641</v>
      </c>
      <c r="D377" s="29"/>
      <c r="E377" s="29"/>
      <c r="F377" s="27"/>
      <c r="G377" s="5">
        <v>183334598</v>
      </c>
      <c r="I377" s="5">
        <v>0</v>
      </c>
      <c r="K377" s="47">
        <v>183334598</v>
      </c>
      <c r="L377" s="27"/>
      <c r="N377" s="47">
        <v>0</v>
      </c>
      <c r="O377" s="27"/>
      <c r="Q377" s="5">
        <v>0</v>
      </c>
      <c r="S377" s="5">
        <v>0</v>
      </c>
      <c r="U377" s="47">
        <v>183334598</v>
      </c>
      <c r="V377" s="27"/>
      <c r="X377" s="47">
        <v>0</v>
      </c>
      <c r="Y377" s="27"/>
    </row>
    <row r="378" spans="1:25" x14ac:dyDescent="0.2">
      <c r="A378" s="26" t="s">
        <v>642</v>
      </c>
      <c r="B378" s="27"/>
      <c r="C378" s="28" t="s">
        <v>643</v>
      </c>
      <c r="D378" s="29"/>
      <c r="E378" s="29"/>
      <c r="F378" s="27"/>
      <c r="G378" s="5">
        <v>44441917</v>
      </c>
      <c r="I378" s="5">
        <v>0</v>
      </c>
      <c r="K378" s="47">
        <v>44441917</v>
      </c>
      <c r="L378" s="27"/>
      <c r="N378" s="47">
        <v>0</v>
      </c>
      <c r="O378" s="27"/>
      <c r="Q378" s="5">
        <v>0</v>
      </c>
      <c r="S378" s="5">
        <v>0</v>
      </c>
      <c r="U378" s="47">
        <v>44441917</v>
      </c>
      <c r="V378" s="27"/>
      <c r="X378" s="47">
        <v>0</v>
      </c>
      <c r="Y378" s="27"/>
    </row>
    <row r="379" spans="1:25" x14ac:dyDescent="0.2">
      <c r="A379" s="26" t="s">
        <v>644</v>
      </c>
      <c r="B379" s="27"/>
      <c r="C379" s="28" t="s">
        <v>645</v>
      </c>
      <c r="D379" s="29"/>
      <c r="E379" s="29"/>
      <c r="F379" s="27"/>
      <c r="G379" s="5">
        <v>5682918</v>
      </c>
      <c r="I379" s="5">
        <v>0</v>
      </c>
      <c r="K379" s="47">
        <v>5682918</v>
      </c>
      <c r="L379" s="27"/>
      <c r="N379" s="47">
        <v>0</v>
      </c>
      <c r="O379" s="27"/>
      <c r="Q379" s="5">
        <v>0</v>
      </c>
      <c r="S379" s="5">
        <v>0</v>
      </c>
      <c r="U379" s="47">
        <v>5682918</v>
      </c>
      <c r="V379" s="27"/>
      <c r="X379" s="47">
        <v>0</v>
      </c>
      <c r="Y379" s="27"/>
    </row>
    <row r="380" spans="1:25" x14ac:dyDescent="0.2">
      <c r="A380" s="26" t="s">
        <v>646</v>
      </c>
      <c r="B380" s="27"/>
      <c r="C380" s="28" t="s">
        <v>647</v>
      </c>
      <c r="D380" s="29"/>
      <c r="E380" s="29"/>
      <c r="F380" s="27"/>
      <c r="G380" s="5">
        <v>131770258</v>
      </c>
      <c r="I380" s="5">
        <v>0</v>
      </c>
      <c r="K380" s="47">
        <v>131770258</v>
      </c>
      <c r="L380" s="27"/>
      <c r="N380" s="47">
        <v>0</v>
      </c>
      <c r="O380" s="27"/>
      <c r="Q380" s="5">
        <v>0</v>
      </c>
      <c r="S380" s="5">
        <v>0</v>
      </c>
      <c r="U380" s="47">
        <v>131770258</v>
      </c>
      <c r="V380" s="27"/>
      <c r="X380" s="47">
        <v>0</v>
      </c>
      <c r="Y380" s="27"/>
    </row>
    <row r="381" spans="1:25" x14ac:dyDescent="0.2">
      <c r="A381" s="26" t="s">
        <v>648</v>
      </c>
      <c r="B381" s="27"/>
      <c r="C381" s="28" t="s">
        <v>649</v>
      </c>
      <c r="D381" s="29"/>
      <c r="E381" s="29"/>
      <c r="F381" s="27"/>
      <c r="G381" s="5">
        <v>1148146</v>
      </c>
      <c r="I381" s="5">
        <v>0</v>
      </c>
      <c r="K381" s="47">
        <v>1148146</v>
      </c>
      <c r="L381" s="27"/>
      <c r="N381" s="47">
        <v>0</v>
      </c>
      <c r="O381" s="27"/>
      <c r="Q381" s="5">
        <v>0</v>
      </c>
      <c r="S381" s="5">
        <v>0</v>
      </c>
      <c r="U381" s="47">
        <v>1148146</v>
      </c>
      <c r="V381" s="27"/>
      <c r="X381" s="47">
        <v>0</v>
      </c>
      <c r="Y381" s="27"/>
    </row>
    <row r="382" spans="1:25" x14ac:dyDescent="0.2">
      <c r="A382" s="26" t="s">
        <v>650</v>
      </c>
      <c r="B382" s="27"/>
      <c r="C382" s="28" t="s">
        <v>651</v>
      </c>
      <c r="D382" s="29"/>
      <c r="E382" s="29"/>
      <c r="F382" s="27"/>
      <c r="G382" s="5">
        <v>2799208</v>
      </c>
      <c r="I382" s="5">
        <v>0</v>
      </c>
      <c r="K382" s="47">
        <v>2799208</v>
      </c>
      <c r="L382" s="27"/>
      <c r="N382" s="47">
        <v>0</v>
      </c>
      <c r="O382" s="27"/>
      <c r="Q382" s="5">
        <v>0</v>
      </c>
      <c r="S382" s="5">
        <v>0</v>
      </c>
      <c r="U382" s="47">
        <v>2799208</v>
      </c>
      <c r="V382" s="27"/>
      <c r="X382" s="47">
        <v>0</v>
      </c>
      <c r="Y382" s="27"/>
    </row>
    <row r="383" spans="1:25" x14ac:dyDescent="0.2">
      <c r="A383" s="26" t="s">
        <v>652</v>
      </c>
      <c r="B383" s="27"/>
      <c r="C383" s="28" t="s">
        <v>653</v>
      </c>
      <c r="D383" s="29"/>
      <c r="E383" s="29"/>
      <c r="F383" s="27"/>
      <c r="G383" s="5">
        <v>46851766</v>
      </c>
      <c r="I383" s="5">
        <v>0</v>
      </c>
      <c r="K383" s="47">
        <v>46851766</v>
      </c>
      <c r="L383" s="27"/>
      <c r="N383" s="47">
        <v>0</v>
      </c>
      <c r="O383" s="27"/>
      <c r="Q383" s="5">
        <v>0</v>
      </c>
      <c r="S383" s="5">
        <v>0</v>
      </c>
      <c r="U383" s="47">
        <v>46851766</v>
      </c>
      <c r="V383" s="27"/>
      <c r="X383" s="47">
        <v>0</v>
      </c>
      <c r="Y383" s="27"/>
    </row>
    <row r="384" spans="1:25" x14ac:dyDescent="0.2">
      <c r="A384" s="26" t="s">
        <v>654</v>
      </c>
      <c r="B384" s="27"/>
      <c r="C384" s="28" t="s">
        <v>655</v>
      </c>
      <c r="D384" s="29"/>
      <c r="E384" s="29"/>
      <c r="F384" s="27"/>
      <c r="G384" s="5">
        <v>6875976</v>
      </c>
      <c r="I384" s="5">
        <v>0</v>
      </c>
      <c r="K384" s="47">
        <v>6875976</v>
      </c>
      <c r="L384" s="27"/>
      <c r="N384" s="47">
        <v>0</v>
      </c>
      <c r="O384" s="27"/>
      <c r="Q384" s="5">
        <v>0</v>
      </c>
      <c r="S384" s="5">
        <v>0</v>
      </c>
      <c r="U384" s="47">
        <v>6875976</v>
      </c>
      <c r="V384" s="27"/>
      <c r="X384" s="47">
        <v>0</v>
      </c>
      <c r="Y384" s="27"/>
    </row>
    <row r="385" spans="1:25" x14ac:dyDescent="0.2">
      <c r="A385" s="26" t="s">
        <v>656</v>
      </c>
      <c r="B385" s="27"/>
      <c r="C385" s="28" t="s">
        <v>657</v>
      </c>
      <c r="D385" s="29"/>
      <c r="E385" s="29"/>
      <c r="F385" s="27"/>
      <c r="G385" s="5">
        <v>2734380</v>
      </c>
      <c r="I385" s="5">
        <v>0</v>
      </c>
      <c r="K385" s="47">
        <v>2734380</v>
      </c>
      <c r="L385" s="27"/>
      <c r="N385" s="47">
        <v>0</v>
      </c>
      <c r="O385" s="27"/>
      <c r="Q385" s="5">
        <v>0</v>
      </c>
      <c r="S385" s="5">
        <v>0</v>
      </c>
      <c r="U385" s="47">
        <v>2734380</v>
      </c>
      <c r="V385" s="27"/>
      <c r="X385" s="47">
        <v>0</v>
      </c>
      <c r="Y385" s="27"/>
    </row>
    <row r="386" spans="1:25" x14ac:dyDescent="0.2">
      <c r="A386" s="26" t="s">
        <v>658</v>
      </c>
      <c r="B386" s="27"/>
      <c r="C386" s="28" t="s">
        <v>659</v>
      </c>
      <c r="D386" s="29"/>
      <c r="E386" s="29"/>
      <c r="F386" s="27"/>
      <c r="G386" s="5">
        <v>413810589</v>
      </c>
      <c r="I386" s="5">
        <v>0</v>
      </c>
      <c r="K386" s="47">
        <v>413810589</v>
      </c>
      <c r="L386" s="27"/>
      <c r="N386" s="47">
        <v>0</v>
      </c>
      <c r="O386" s="27"/>
      <c r="Q386" s="5">
        <v>0</v>
      </c>
      <c r="S386" s="5">
        <v>0</v>
      </c>
      <c r="U386" s="47">
        <v>413810589</v>
      </c>
      <c r="V386" s="27"/>
      <c r="X386" s="47">
        <v>0</v>
      </c>
      <c r="Y386" s="27"/>
    </row>
    <row r="387" spans="1:25" x14ac:dyDescent="0.2">
      <c r="A387" s="26" t="s">
        <v>660</v>
      </c>
      <c r="B387" s="27"/>
      <c r="C387" s="28" t="s">
        <v>661</v>
      </c>
      <c r="D387" s="29"/>
      <c r="E387" s="29"/>
      <c r="F387" s="27"/>
      <c r="G387" s="5">
        <v>110381634</v>
      </c>
      <c r="I387" s="5">
        <v>0</v>
      </c>
      <c r="K387" s="47">
        <v>110381634</v>
      </c>
      <c r="L387" s="27"/>
      <c r="N387" s="47">
        <v>0</v>
      </c>
      <c r="O387" s="27"/>
      <c r="Q387" s="5">
        <v>0</v>
      </c>
      <c r="S387" s="5">
        <v>0</v>
      </c>
      <c r="U387" s="47">
        <v>110381634</v>
      </c>
      <c r="V387" s="27"/>
      <c r="X387" s="47">
        <v>0</v>
      </c>
      <c r="Y387" s="27"/>
    </row>
    <row r="388" spans="1:25" x14ac:dyDescent="0.2">
      <c r="A388" s="26" t="s">
        <v>662</v>
      </c>
      <c r="B388" s="27"/>
      <c r="C388" s="28" t="s">
        <v>663</v>
      </c>
      <c r="D388" s="29"/>
      <c r="E388" s="29"/>
      <c r="F388" s="27"/>
      <c r="G388" s="5">
        <v>212968546</v>
      </c>
      <c r="I388" s="5">
        <v>0</v>
      </c>
      <c r="K388" s="47">
        <v>212968546</v>
      </c>
      <c r="L388" s="27"/>
      <c r="N388" s="47">
        <v>0</v>
      </c>
      <c r="O388" s="27"/>
      <c r="Q388" s="5">
        <v>0</v>
      </c>
      <c r="S388" s="5">
        <v>0</v>
      </c>
      <c r="U388" s="47">
        <v>212968546</v>
      </c>
      <c r="V388" s="27"/>
      <c r="X388" s="47">
        <v>0</v>
      </c>
      <c r="Y388" s="27"/>
    </row>
    <row r="389" spans="1:25" x14ac:dyDescent="0.2">
      <c r="A389" s="26" t="s">
        <v>664</v>
      </c>
      <c r="B389" s="27"/>
      <c r="C389" s="28" t="s">
        <v>665</v>
      </c>
      <c r="D389" s="29"/>
      <c r="E389" s="29"/>
      <c r="F389" s="27"/>
      <c r="G389" s="5">
        <v>311274875</v>
      </c>
      <c r="I389" s="5">
        <v>0</v>
      </c>
      <c r="K389" s="47">
        <v>311274875</v>
      </c>
      <c r="L389" s="27"/>
      <c r="N389" s="47">
        <v>0</v>
      </c>
      <c r="O389" s="27"/>
      <c r="Q389" s="5">
        <v>0</v>
      </c>
      <c r="S389" s="5">
        <v>0</v>
      </c>
      <c r="U389" s="47">
        <v>311274875</v>
      </c>
      <c r="V389" s="27"/>
      <c r="X389" s="47">
        <v>0</v>
      </c>
      <c r="Y389" s="27"/>
    </row>
    <row r="390" spans="1:25" x14ac:dyDescent="0.2">
      <c r="A390" s="26" t="s">
        <v>666</v>
      </c>
      <c r="B390" s="27"/>
      <c r="C390" s="28" t="s">
        <v>667</v>
      </c>
      <c r="D390" s="29"/>
      <c r="E390" s="29"/>
      <c r="F390" s="27"/>
      <c r="G390" s="5">
        <v>3514580</v>
      </c>
      <c r="I390" s="5">
        <v>0</v>
      </c>
      <c r="K390" s="47">
        <v>3514580</v>
      </c>
      <c r="L390" s="27"/>
      <c r="N390" s="47">
        <v>0</v>
      </c>
      <c r="O390" s="27"/>
      <c r="Q390" s="5">
        <v>0</v>
      </c>
      <c r="S390" s="5">
        <v>0</v>
      </c>
      <c r="U390" s="47">
        <v>3514580</v>
      </c>
      <c r="V390" s="27"/>
      <c r="X390" s="47">
        <v>0</v>
      </c>
      <c r="Y390" s="27"/>
    </row>
    <row r="391" spans="1:25" x14ac:dyDescent="0.2">
      <c r="A391" s="26" t="s">
        <v>668</v>
      </c>
      <c r="B391" s="27"/>
      <c r="C391" s="28" t="s">
        <v>669</v>
      </c>
      <c r="D391" s="29"/>
      <c r="E391" s="29"/>
      <c r="F391" s="27"/>
      <c r="G391" s="5">
        <v>652987318</v>
      </c>
      <c r="I391" s="5">
        <v>0</v>
      </c>
      <c r="K391" s="47">
        <v>652987318</v>
      </c>
      <c r="L391" s="27"/>
      <c r="N391" s="47">
        <v>0</v>
      </c>
      <c r="O391" s="27"/>
      <c r="Q391" s="5">
        <v>0</v>
      </c>
      <c r="S391" s="5">
        <v>0</v>
      </c>
      <c r="U391" s="47">
        <v>652987318</v>
      </c>
      <c r="V391" s="27"/>
      <c r="X391" s="47">
        <v>0</v>
      </c>
      <c r="Y391" s="27"/>
    </row>
    <row r="392" spans="1:25" x14ac:dyDescent="0.2">
      <c r="A392" s="26" t="s">
        <v>670</v>
      </c>
      <c r="B392" s="27"/>
      <c r="C392" s="28" t="s">
        <v>671</v>
      </c>
      <c r="D392" s="29"/>
      <c r="E392" s="29"/>
      <c r="F392" s="27"/>
      <c r="G392" s="5">
        <v>183257293</v>
      </c>
      <c r="I392" s="5">
        <v>0</v>
      </c>
      <c r="K392" s="47">
        <v>183257293</v>
      </c>
      <c r="L392" s="27"/>
      <c r="N392" s="47">
        <v>0</v>
      </c>
      <c r="O392" s="27"/>
      <c r="Q392" s="5">
        <v>0</v>
      </c>
      <c r="S392" s="5">
        <v>0</v>
      </c>
      <c r="U392" s="47">
        <v>183257293</v>
      </c>
      <c r="V392" s="27"/>
      <c r="X392" s="47">
        <v>0</v>
      </c>
      <c r="Y392" s="27"/>
    </row>
    <row r="393" spans="1:25" x14ac:dyDescent="0.2">
      <c r="A393" s="26" t="s">
        <v>672</v>
      </c>
      <c r="B393" s="27"/>
      <c r="C393" s="28" t="s">
        <v>673</v>
      </c>
      <c r="D393" s="29"/>
      <c r="E393" s="29"/>
      <c r="F393" s="27"/>
      <c r="G393" s="5">
        <v>76192252</v>
      </c>
      <c r="I393" s="5">
        <v>0</v>
      </c>
      <c r="K393" s="47">
        <v>76192252</v>
      </c>
      <c r="L393" s="27"/>
      <c r="N393" s="47">
        <v>0</v>
      </c>
      <c r="O393" s="27"/>
      <c r="Q393" s="5">
        <v>0</v>
      </c>
      <c r="S393" s="5">
        <v>0</v>
      </c>
      <c r="U393" s="47">
        <v>76192252</v>
      </c>
      <c r="V393" s="27"/>
      <c r="X393" s="47">
        <v>0</v>
      </c>
      <c r="Y393" s="27"/>
    </row>
    <row r="394" spans="1:25" x14ac:dyDescent="0.2">
      <c r="A394" s="26" t="s">
        <v>674</v>
      </c>
      <c r="B394" s="27"/>
      <c r="C394" s="28" t="s">
        <v>675</v>
      </c>
      <c r="D394" s="29"/>
      <c r="E394" s="29"/>
      <c r="F394" s="27"/>
      <c r="G394" s="5">
        <v>57532889</v>
      </c>
      <c r="I394" s="5">
        <v>0</v>
      </c>
      <c r="K394" s="47">
        <v>57532889</v>
      </c>
      <c r="L394" s="27"/>
      <c r="N394" s="47">
        <v>0</v>
      </c>
      <c r="O394" s="27"/>
      <c r="Q394" s="5">
        <v>0</v>
      </c>
      <c r="S394" s="5">
        <v>0</v>
      </c>
      <c r="U394" s="47">
        <v>57532889</v>
      </c>
      <c r="V394" s="27"/>
      <c r="X394" s="47">
        <v>0</v>
      </c>
      <c r="Y394" s="27"/>
    </row>
    <row r="395" spans="1:25" x14ac:dyDescent="0.2">
      <c r="A395" s="26" t="s">
        <v>676</v>
      </c>
      <c r="B395" s="27"/>
      <c r="C395" s="28" t="s">
        <v>677</v>
      </c>
      <c r="D395" s="29"/>
      <c r="E395" s="29"/>
      <c r="F395" s="27"/>
      <c r="G395" s="5">
        <v>42981015</v>
      </c>
      <c r="I395" s="5">
        <v>0</v>
      </c>
      <c r="K395" s="47">
        <v>42981015</v>
      </c>
      <c r="L395" s="27"/>
      <c r="N395" s="47">
        <v>0</v>
      </c>
      <c r="O395" s="27"/>
      <c r="Q395" s="5">
        <v>0</v>
      </c>
      <c r="S395" s="5">
        <v>0</v>
      </c>
      <c r="U395" s="47">
        <v>42981015</v>
      </c>
      <c r="V395" s="27"/>
      <c r="X395" s="47">
        <v>0</v>
      </c>
      <c r="Y395" s="27"/>
    </row>
    <row r="396" spans="1:25" x14ac:dyDescent="0.2">
      <c r="A396" s="26" t="s">
        <v>678</v>
      </c>
      <c r="B396" s="27"/>
      <c r="C396" s="28" t="s">
        <v>679</v>
      </c>
      <c r="D396" s="29"/>
      <c r="E396" s="29"/>
      <c r="F396" s="27"/>
      <c r="G396" s="5">
        <v>5526129</v>
      </c>
      <c r="I396" s="5">
        <v>0</v>
      </c>
      <c r="K396" s="47">
        <v>5526129</v>
      </c>
      <c r="L396" s="27"/>
      <c r="N396" s="47">
        <v>0</v>
      </c>
      <c r="O396" s="27"/>
      <c r="Q396" s="5">
        <v>0</v>
      </c>
      <c r="S396" s="5">
        <v>0</v>
      </c>
      <c r="U396" s="47">
        <v>5526129</v>
      </c>
      <c r="V396" s="27"/>
      <c r="X396" s="47">
        <v>0</v>
      </c>
      <c r="Y396" s="27"/>
    </row>
    <row r="397" spans="1:25" x14ac:dyDescent="0.2">
      <c r="A397" s="26" t="s">
        <v>680</v>
      </c>
      <c r="B397" s="27"/>
      <c r="C397" s="28" t="s">
        <v>681</v>
      </c>
      <c r="D397" s="29"/>
      <c r="E397" s="29"/>
      <c r="F397" s="27"/>
      <c r="G397" s="5">
        <v>9051840</v>
      </c>
      <c r="I397" s="5">
        <v>0</v>
      </c>
      <c r="K397" s="47">
        <v>9051840</v>
      </c>
      <c r="L397" s="27"/>
      <c r="N397" s="47">
        <v>0</v>
      </c>
      <c r="O397" s="27"/>
      <c r="Q397" s="5">
        <v>0</v>
      </c>
      <c r="S397" s="5">
        <v>0</v>
      </c>
      <c r="U397" s="47">
        <v>9051840</v>
      </c>
      <c r="V397" s="27"/>
      <c r="X397" s="47">
        <v>0</v>
      </c>
      <c r="Y397" s="27"/>
    </row>
    <row r="398" spans="1:25" x14ac:dyDescent="0.2">
      <c r="A398" s="26" t="s">
        <v>682</v>
      </c>
      <c r="B398" s="27"/>
      <c r="C398" s="28" t="s">
        <v>597</v>
      </c>
      <c r="D398" s="29"/>
      <c r="E398" s="29"/>
      <c r="F398" s="27"/>
      <c r="G398" s="5">
        <v>4432173817</v>
      </c>
      <c r="I398" s="5">
        <v>0</v>
      </c>
      <c r="K398" s="47">
        <v>4432173817</v>
      </c>
      <c r="L398" s="27"/>
      <c r="N398" s="47">
        <v>0</v>
      </c>
      <c r="O398" s="27"/>
      <c r="Q398" s="5">
        <v>0</v>
      </c>
      <c r="S398" s="5">
        <v>0</v>
      </c>
      <c r="U398" s="47">
        <v>4432173817</v>
      </c>
      <c r="V398" s="27"/>
      <c r="X398" s="47">
        <v>0</v>
      </c>
      <c r="Y398" s="27"/>
    </row>
    <row r="399" spans="1:25" x14ac:dyDescent="0.2">
      <c r="A399" s="26" t="s">
        <v>683</v>
      </c>
      <c r="B399" s="27"/>
      <c r="C399" s="28" t="s">
        <v>684</v>
      </c>
      <c r="D399" s="29"/>
      <c r="E399" s="29"/>
      <c r="F399" s="27"/>
      <c r="G399" s="5">
        <v>7973556</v>
      </c>
      <c r="I399" s="5">
        <v>0</v>
      </c>
      <c r="K399" s="47">
        <v>7973556</v>
      </c>
      <c r="L399" s="27"/>
      <c r="N399" s="47">
        <v>0</v>
      </c>
      <c r="O399" s="27"/>
      <c r="Q399" s="5">
        <v>0</v>
      </c>
      <c r="S399" s="5">
        <v>0</v>
      </c>
      <c r="U399" s="47">
        <v>7973556</v>
      </c>
      <c r="V399" s="27"/>
      <c r="X399" s="47">
        <v>0</v>
      </c>
      <c r="Y399" s="27"/>
    </row>
    <row r="400" spans="1:25" x14ac:dyDescent="0.2">
      <c r="A400" s="26" t="s">
        <v>974</v>
      </c>
      <c r="B400" s="27"/>
      <c r="C400" s="28" t="s">
        <v>973</v>
      </c>
      <c r="D400" s="29"/>
      <c r="E400" s="29"/>
      <c r="F400" s="27"/>
      <c r="G400" s="5">
        <v>33322</v>
      </c>
      <c r="I400" s="5">
        <v>0</v>
      </c>
      <c r="K400" s="47">
        <v>33322</v>
      </c>
      <c r="L400" s="27"/>
      <c r="N400" s="47">
        <v>0</v>
      </c>
      <c r="O400" s="27"/>
      <c r="Q400" s="5">
        <v>0</v>
      </c>
      <c r="S400" s="5">
        <v>0</v>
      </c>
      <c r="U400" s="47">
        <v>33322</v>
      </c>
      <c r="V400" s="27"/>
      <c r="X400" s="47">
        <v>0</v>
      </c>
      <c r="Y400" s="27"/>
    </row>
    <row r="401" spans="1:25" x14ac:dyDescent="0.2">
      <c r="A401" s="26" t="s">
        <v>687</v>
      </c>
      <c r="B401" s="27"/>
      <c r="C401" s="28" t="s">
        <v>601</v>
      </c>
      <c r="D401" s="29"/>
      <c r="E401" s="29"/>
      <c r="F401" s="27"/>
      <c r="G401" s="5">
        <v>4443978</v>
      </c>
      <c r="I401" s="5">
        <v>0</v>
      </c>
      <c r="K401" s="47">
        <v>4443978</v>
      </c>
      <c r="L401" s="27"/>
      <c r="N401" s="47">
        <v>0</v>
      </c>
      <c r="O401" s="27"/>
      <c r="Q401" s="5">
        <v>0</v>
      </c>
      <c r="S401" s="5">
        <v>0</v>
      </c>
      <c r="U401" s="47">
        <v>4443978</v>
      </c>
      <c r="V401" s="27"/>
      <c r="X401" s="47">
        <v>0</v>
      </c>
      <c r="Y401" s="27"/>
    </row>
    <row r="402" spans="1:25" x14ac:dyDescent="0.2">
      <c r="A402" s="26" t="s">
        <v>972</v>
      </c>
      <c r="B402" s="27"/>
      <c r="C402" s="28" t="s">
        <v>971</v>
      </c>
      <c r="D402" s="29"/>
      <c r="E402" s="29"/>
      <c r="F402" s="27"/>
      <c r="G402" s="5">
        <v>236844</v>
      </c>
      <c r="I402" s="5">
        <v>0</v>
      </c>
      <c r="K402" s="47">
        <v>236844</v>
      </c>
      <c r="L402" s="27"/>
      <c r="N402" s="47">
        <v>0</v>
      </c>
      <c r="O402" s="27"/>
      <c r="Q402" s="5">
        <v>0</v>
      </c>
      <c r="S402" s="5">
        <v>0</v>
      </c>
      <c r="U402" s="47">
        <v>236844</v>
      </c>
      <c r="V402" s="27"/>
      <c r="X402" s="47">
        <v>0</v>
      </c>
      <c r="Y402" s="27"/>
    </row>
    <row r="403" spans="1:25" x14ac:dyDescent="0.2">
      <c r="A403" s="26" t="s">
        <v>688</v>
      </c>
      <c r="B403" s="27"/>
      <c r="C403" s="28" t="s">
        <v>689</v>
      </c>
      <c r="D403" s="29"/>
      <c r="E403" s="29"/>
      <c r="F403" s="27"/>
      <c r="G403" s="5">
        <v>17074734</v>
      </c>
      <c r="I403" s="5">
        <v>0</v>
      </c>
      <c r="K403" s="47">
        <v>17074734</v>
      </c>
      <c r="L403" s="27"/>
      <c r="N403" s="47">
        <v>0</v>
      </c>
      <c r="O403" s="27"/>
      <c r="Q403" s="5">
        <v>0</v>
      </c>
      <c r="S403" s="5">
        <v>0</v>
      </c>
      <c r="U403" s="47">
        <v>17074734</v>
      </c>
      <c r="V403" s="27"/>
      <c r="X403" s="47">
        <v>0</v>
      </c>
      <c r="Y403" s="27"/>
    </row>
    <row r="404" spans="1:25" x14ac:dyDescent="0.2">
      <c r="A404" s="26" t="s">
        <v>690</v>
      </c>
      <c r="B404" s="27"/>
      <c r="C404" s="28" t="s">
        <v>691</v>
      </c>
      <c r="D404" s="29"/>
      <c r="E404" s="29"/>
      <c r="F404" s="27"/>
      <c r="G404" s="5">
        <v>2298119</v>
      </c>
      <c r="I404" s="5">
        <v>0</v>
      </c>
      <c r="K404" s="47">
        <v>2298119</v>
      </c>
      <c r="L404" s="27"/>
      <c r="N404" s="47">
        <v>0</v>
      </c>
      <c r="O404" s="27"/>
      <c r="Q404" s="5">
        <v>0</v>
      </c>
      <c r="S404" s="5">
        <v>0</v>
      </c>
      <c r="U404" s="47">
        <v>2298119</v>
      </c>
      <c r="V404" s="27"/>
      <c r="X404" s="47">
        <v>0</v>
      </c>
      <c r="Y404" s="27"/>
    </row>
    <row r="405" spans="1:25" x14ac:dyDescent="0.2">
      <c r="A405" s="26" t="s">
        <v>692</v>
      </c>
      <c r="B405" s="27"/>
      <c r="C405" s="28" t="s">
        <v>607</v>
      </c>
      <c r="D405" s="29"/>
      <c r="E405" s="29"/>
      <c r="F405" s="27"/>
      <c r="G405" s="5">
        <v>67796196</v>
      </c>
      <c r="I405" s="5">
        <v>0</v>
      </c>
      <c r="K405" s="47">
        <v>67796196</v>
      </c>
      <c r="L405" s="27"/>
      <c r="N405" s="47">
        <v>0</v>
      </c>
      <c r="O405" s="27"/>
      <c r="Q405" s="5">
        <v>0</v>
      </c>
      <c r="S405" s="5">
        <v>0</v>
      </c>
      <c r="U405" s="47">
        <v>67796196</v>
      </c>
      <c r="V405" s="27"/>
      <c r="X405" s="47">
        <v>0</v>
      </c>
      <c r="Y405" s="27"/>
    </row>
    <row r="406" spans="1:25" x14ac:dyDescent="0.2">
      <c r="A406" s="26" t="s">
        <v>693</v>
      </c>
      <c r="B406" s="27"/>
      <c r="C406" s="28" t="s">
        <v>609</v>
      </c>
      <c r="D406" s="29"/>
      <c r="E406" s="29"/>
      <c r="F406" s="27"/>
      <c r="G406" s="5">
        <v>74750539</v>
      </c>
      <c r="I406" s="5">
        <v>6472752</v>
      </c>
      <c r="K406" s="47">
        <v>68277787</v>
      </c>
      <c r="L406" s="27"/>
      <c r="N406" s="47">
        <v>0</v>
      </c>
      <c r="O406" s="27"/>
      <c r="Q406" s="5">
        <v>0</v>
      </c>
      <c r="S406" s="5">
        <v>0</v>
      </c>
      <c r="U406" s="47">
        <v>68277787</v>
      </c>
      <c r="V406" s="27"/>
      <c r="X406" s="47">
        <v>0</v>
      </c>
      <c r="Y406" s="27"/>
    </row>
    <row r="407" spans="1:25" x14ac:dyDescent="0.2">
      <c r="A407" s="26" t="s">
        <v>694</v>
      </c>
      <c r="B407" s="27"/>
      <c r="C407" s="28" t="s">
        <v>613</v>
      </c>
      <c r="D407" s="29"/>
      <c r="E407" s="29"/>
      <c r="F407" s="27"/>
      <c r="G407" s="5">
        <v>171639306</v>
      </c>
      <c r="I407" s="5">
        <v>0</v>
      </c>
      <c r="K407" s="47">
        <v>171639306</v>
      </c>
      <c r="L407" s="27"/>
      <c r="N407" s="47">
        <v>0</v>
      </c>
      <c r="O407" s="27"/>
      <c r="Q407" s="5">
        <v>0</v>
      </c>
      <c r="S407" s="5">
        <v>0</v>
      </c>
      <c r="U407" s="47">
        <v>171639306</v>
      </c>
      <c r="V407" s="27"/>
      <c r="X407" s="47">
        <v>0</v>
      </c>
      <c r="Y407" s="27"/>
    </row>
    <row r="408" spans="1:25" x14ac:dyDescent="0.2">
      <c r="A408" s="26" t="s">
        <v>695</v>
      </c>
      <c r="B408" s="27"/>
      <c r="C408" s="28" t="s">
        <v>696</v>
      </c>
      <c r="D408" s="29"/>
      <c r="E408" s="29"/>
      <c r="F408" s="27"/>
      <c r="G408" s="5">
        <v>2305252</v>
      </c>
      <c r="I408" s="5">
        <v>0</v>
      </c>
      <c r="K408" s="47">
        <v>2305252</v>
      </c>
      <c r="L408" s="27"/>
      <c r="N408" s="47">
        <v>0</v>
      </c>
      <c r="O408" s="27"/>
      <c r="Q408" s="5">
        <v>0</v>
      </c>
      <c r="S408" s="5">
        <v>0</v>
      </c>
      <c r="U408" s="47">
        <v>2305252</v>
      </c>
      <c r="V408" s="27"/>
      <c r="X408" s="47">
        <v>0</v>
      </c>
      <c r="Y408" s="27"/>
    </row>
    <row r="409" spans="1:25" x14ac:dyDescent="0.2">
      <c r="A409" s="26" t="s">
        <v>697</v>
      </c>
      <c r="B409" s="27"/>
      <c r="C409" s="28" t="s">
        <v>619</v>
      </c>
      <c r="D409" s="29"/>
      <c r="E409" s="29"/>
      <c r="F409" s="27"/>
      <c r="G409" s="5">
        <v>116891066</v>
      </c>
      <c r="I409" s="5">
        <v>0</v>
      </c>
      <c r="K409" s="47">
        <v>116891066</v>
      </c>
      <c r="L409" s="27"/>
      <c r="N409" s="47">
        <v>0</v>
      </c>
      <c r="O409" s="27"/>
      <c r="Q409" s="5">
        <v>0</v>
      </c>
      <c r="S409" s="5">
        <v>0</v>
      </c>
      <c r="U409" s="47">
        <v>116891066</v>
      </c>
      <c r="V409" s="27"/>
      <c r="X409" s="47">
        <v>0</v>
      </c>
      <c r="Y409" s="27"/>
    </row>
    <row r="410" spans="1:25" x14ac:dyDescent="0.2">
      <c r="A410" s="26" t="s">
        <v>698</v>
      </c>
      <c r="B410" s="27"/>
      <c r="C410" s="28" t="s">
        <v>621</v>
      </c>
      <c r="D410" s="29"/>
      <c r="E410" s="29"/>
      <c r="F410" s="27"/>
      <c r="G410" s="5">
        <v>8698330</v>
      </c>
      <c r="I410" s="5">
        <v>0</v>
      </c>
      <c r="K410" s="47">
        <v>8698330</v>
      </c>
      <c r="L410" s="27"/>
      <c r="N410" s="47">
        <v>0</v>
      </c>
      <c r="O410" s="27"/>
      <c r="Q410" s="5">
        <v>0</v>
      </c>
      <c r="S410" s="5">
        <v>0</v>
      </c>
      <c r="U410" s="47">
        <v>8698330</v>
      </c>
      <c r="V410" s="27"/>
      <c r="X410" s="47">
        <v>0</v>
      </c>
      <c r="Y410" s="27"/>
    </row>
    <row r="411" spans="1:25" x14ac:dyDescent="0.2">
      <c r="A411" s="26" t="s">
        <v>699</v>
      </c>
      <c r="B411" s="27"/>
      <c r="C411" s="28" t="s">
        <v>700</v>
      </c>
      <c r="D411" s="29"/>
      <c r="E411" s="29"/>
      <c r="F411" s="27"/>
      <c r="G411" s="5">
        <v>282854832</v>
      </c>
      <c r="I411" s="5">
        <v>0</v>
      </c>
      <c r="K411" s="47">
        <v>282854832</v>
      </c>
      <c r="L411" s="27"/>
      <c r="N411" s="47">
        <v>0</v>
      </c>
      <c r="O411" s="27"/>
      <c r="Q411" s="5">
        <v>0</v>
      </c>
      <c r="S411" s="5">
        <v>0</v>
      </c>
      <c r="U411" s="47">
        <v>282854832</v>
      </c>
      <c r="V411" s="27"/>
      <c r="X411" s="47">
        <v>0</v>
      </c>
      <c r="Y411" s="27"/>
    </row>
    <row r="412" spans="1:25" x14ac:dyDescent="0.2">
      <c r="A412" s="26" t="s">
        <v>702</v>
      </c>
      <c r="B412" s="27"/>
      <c r="C412" s="28" t="s">
        <v>703</v>
      </c>
      <c r="D412" s="29"/>
      <c r="E412" s="29"/>
      <c r="F412" s="27"/>
      <c r="G412" s="5">
        <v>56872924</v>
      </c>
      <c r="I412" s="5">
        <v>0</v>
      </c>
      <c r="K412" s="47">
        <v>56872924</v>
      </c>
      <c r="L412" s="27"/>
      <c r="N412" s="47">
        <v>0</v>
      </c>
      <c r="O412" s="27"/>
      <c r="Q412" s="5">
        <v>0</v>
      </c>
      <c r="S412" s="5">
        <v>0</v>
      </c>
      <c r="U412" s="47">
        <v>56872924</v>
      </c>
      <c r="V412" s="27"/>
      <c r="X412" s="47">
        <v>0</v>
      </c>
      <c r="Y412" s="27"/>
    </row>
    <row r="413" spans="1:25" x14ac:dyDescent="0.2">
      <c r="A413" s="26" t="s">
        <v>704</v>
      </c>
      <c r="B413" s="27"/>
      <c r="C413" s="28" t="s">
        <v>705</v>
      </c>
      <c r="D413" s="29"/>
      <c r="E413" s="29"/>
      <c r="F413" s="27"/>
      <c r="G413" s="5">
        <v>2356134577</v>
      </c>
      <c r="I413" s="5">
        <v>0</v>
      </c>
      <c r="K413" s="47">
        <v>2356134577</v>
      </c>
      <c r="L413" s="27"/>
      <c r="N413" s="47">
        <v>0</v>
      </c>
      <c r="O413" s="27"/>
      <c r="Q413" s="5">
        <v>0</v>
      </c>
      <c r="S413" s="5">
        <v>0</v>
      </c>
      <c r="U413" s="47">
        <v>2356134577</v>
      </c>
      <c r="V413" s="27"/>
      <c r="X413" s="47">
        <v>0</v>
      </c>
      <c r="Y413" s="27"/>
    </row>
    <row r="414" spans="1:25" x14ac:dyDescent="0.2">
      <c r="A414" s="26" t="s">
        <v>706</v>
      </c>
      <c r="B414" s="27"/>
      <c r="C414" s="28" t="s">
        <v>633</v>
      </c>
      <c r="D414" s="29"/>
      <c r="E414" s="29"/>
      <c r="F414" s="27"/>
      <c r="G414" s="5">
        <v>265142417</v>
      </c>
      <c r="I414" s="5">
        <v>0</v>
      </c>
      <c r="K414" s="47">
        <v>265142417</v>
      </c>
      <c r="L414" s="27"/>
      <c r="N414" s="47">
        <v>0</v>
      </c>
      <c r="O414" s="27"/>
      <c r="Q414" s="5">
        <v>0</v>
      </c>
      <c r="S414" s="5">
        <v>0</v>
      </c>
      <c r="U414" s="47">
        <v>265142417</v>
      </c>
      <c r="V414" s="27"/>
      <c r="X414" s="47">
        <v>0</v>
      </c>
      <c r="Y414" s="27"/>
    </row>
    <row r="415" spans="1:25" x14ac:dyDescent="0.2">
      <c r="A415" s="26" t="s">
        <v>707</v>
      </c>
      <c r="B415" s="27"/>
      <c r="C415" s="28" t="s">
        <v>635</v>
      </c>
      <c r="D415" s="29"/>
      <c r="E415" s="29"/>
      <c r="F415" s="27"/>
      <c r="G415" s="5">
        <v>332187857</v>
      </c>
      <c r="I415" s="5">
        <v>0</v>
      </c>
      <c r="K415" s="47">
        <v>332187857</v>
      </c>
      <c r="L415" s="27"/>
      <c r="N415" s="47">
        <v>0</v>
      </c>
      <c r="O415" s="27"/>
      <c r="Q415" s="5">
        <v>0</v>
      </c>
      <c r="S415" s="5">
        <v>0</v>
      </c>
      <c r="U415" s="47">
        <v>332187857</v>
      </c>
      <c r="V415" s="27"/>
      <c r="X415" s="47">
        <v>0</v>
      </c>
      <c r="Y415" s="27"/>
    </row>
    <row r="416" spans="1:25" x14ac:dyDescent="0.2">
      <c r="A416" s="26" t="s">
        <v>708</v>
      </c>
      <c r="B416" s="27"/>
      <c r="C416" s="28" t="s">
        <v>637</v>
      </c>
      <c r="D416" s="29"/>
      <c r="E416" s="29"/>
      <c r="F416" s="27"/>
      <c r="G416" s="5">
        <v>24572256</v>
      </c>
      <c r="I416" s="5">
        <v>0</v>
      </c>
      <c r="K416" s="47">
        <v>24572256</v>
      </c>
      <c r="L416" s="27"/>
      <c r="N416" s="47">
        <v>0</v>
      </c>
      <c r="O416" s="27"/>
      <c r="Q416" s="5">
        <v>0</v>
      </c>
      <c r="S416" s="5">
        <v>0</v>
      </c>
      <c r="U416" s="47">
        <v>24572256</v>
      </c>
      <c r="V416" s="27"/>
      <c r="X416" s="47">
        <v>0</v>
      </c>
      <c r="Y416" s="27"/>
    </row>
    <row r="417" spans="1:25" x14ac:dyDescent="0.2">
      <c r="A417" s="26" t="s">
        <v>709</v>
      </c>
      <c r="B417" s="27"/>
      <c r="C417" s="28" t="s">
        <v>710</v>
      </c>
      <c r="D417" s="29"/>
      <c r="E417" s="29"/>
      <c r="F417" s="27"/>
      <c r="G417" s="5">
        <v>227647</v>
      </c>
      <c r="I417" s="5">
        <v>0</v>
      </c>
      <c r="K417" s="47">
        <v>227647</v>
      </c>
      <c r="L417" s="27"/>
      <c r="N417" s="47">
        <v>0</v>
      </c>
      <c r="O417" s="27"/>
      <c r="Q417" s="5">
        <v>0</v>
      </c>
      <c r="S417" s="5">
        <v>0</v>
      </c>
      <c r="U417" s="47">
        <v>227647</v>
      </c>
      <c r="V417" s="27"/>
      <c r="X417" s="47">
        <v>0</v>
      </c>
      <c r="Y417" s="27"/>
    </row>
    <row r="418" spans="1:25" x14ac:dyDescent="0.2">
      <c r="A418" s="26" t="s">
        <v>711</v>
      </c>
      <c r="B418" s="27"/>
      <c r="C418" s="28" t="s">
        <v>639</v>
      </c>
      <c r="D418" s="29"/>
      <c r="E418" s="29"/>
      <c r="F418" s="27"/>
      <c r="G418" s="5">
        <v>703048011</v>
      </c>
      <c r="I418" s="5">
        <v>422077</v>
      </c>
      <c r="K418" s="47">
        <v>702625934</v>
      </c>
      <c r="L418" s="27"/>
      <c r="N418" s="47">
        <v>0</v>
      </c>
      <c r="O418" s="27"/>
      <c r="Q418" s="5">
        <v>0</v>
      </c>
      <c r="S418" s="5">
        <v>0</v>
      </c>
      <c r="U418" s="47">
        <v>702625934</v>
      </c>
      <c r="V418" s="27"/>
      <c r="X418" s="47">
        <v>0</v>
      </c>
      <c r="Y418" s="27"/>
    </row>
    <row r="419" spans="1:25" x14ac:dyDescent="0.2">
      <c r="A419" s="26" t="s">
        <v>712</v>
      </c>
      <c r="B419" s="27"/>
      <c r="C419" s="28" t="s">
        <v>641</v>
      </c>
      <c r="D419" s="29"/>
      <c r="E419" s="29"/>
      <c r="F419" s="27"/>
      <c r="G419" s="5">
        <v>109874978</v>
      </c>
      <c r="I419" s="5">
        <v>0</v>
      </c>
      <c r="K419" s="47">
        <v>109874978</v>
      </c>
      <c r="L419" s="27"/>
      <c r="N419" s="47">
        <v>0</v>
      </c>
      <c r="O419" s="27"/>
      <c r="Q419" s="5">
        <v>0</v>
      </c>
      <c r="S419" s="5">
        <v>0</v>
      </c>
      <c r="U419" s="47">
        <v>109874978</v>
      </c>
      <c r="V419" s="27"/>
      <c r="X419" s="47">
        <v>0</v>
      </c>
      <c r="Y419" s="27"/>
    </row>
    <row r="420" spans="1:25" x14ac:dyDescent="0.2">
      <c r="A420" s="26" t="s">
        <v>713</v>
      </c>
      <c r="B420" s="27"/>
      <c r="C420" s="28" t="s">
        <v>643</v>
      </c>
      <c r="D420" s="29"/>
      <c r="E420" s="29"/>
      <c r="F420" s="27"/>
      <c r="G420" s="5">
        <v>5236759</v>
      </c>
      <c r="I420" s="5">
        <v>0</v>
      </c>
      <c r="K420" s="47">
        <v>5236759</v>
      </c>
      <c r="L420" s="27"/>
      <c r="N420" s="47">
        <v>0</v>
      </c>
      <c r="O420" s="27"/>
      <c r="Q420" s="5">
        <v>0</v>
      </c>
      <c r="S420" s="5">
        <v>0</v>
      </c>
      <c r="U420" s="47">
        <v>5236759</v>
      </c>
      <c r="V420" s="27"/>
      <c r="X420" s="47">
        <v>0</v>
      </c>
      <c r="Y420" s="27"/>
    </row>
    <row r="421" spans="1:25" x14ac:dyDescent="0.2">
      <c r="A421" s="26" t="s">
        <v>714</v>
      </c>
      <c r="B421" s="27"/>
      <c r="C421" s="28" t="s">
        <v>645</v>
      </c>
      <c r="D421" s="29"/>
      <c r="E421" s="29"/>
      <c r="F421" s="27"/>
      <c r="G421" s="5">
        <v>1624391</v>
      </c>
      <c r="I421" s="5">
        <v>0</v>
      </c>
      <c r="K421" s="47">
        <v>1624391</v>
      </c>
      <c r="L421" s="27"/>
      <c r="N421" s="47">
        <v>0</v>
      </c>
      <c r="O421" s="27"/>
      <c r="Q421" s="5">
        <v>0</v>
      </c>
      <c r="S421" s="5">
        <v>0</v>
      </c>
      <c r="U421" s="47">
        <v>1624391</v>
      </c>
      <c r="V421" s="27"/>
      <c r="X421" s="47">
        <v>0</v>
      </c>
      <c r="Y421" s="27"/>
    </row>
    <row r="422" spans="1:25" x14ac:dyDescent="0.2">
      <c r="A422" s="26" t="s">
        <v>715</v>
      </c>
      <c r="B422" s="27"/>
      <c r="C422" s="28" t="s">
        <v>647</v>
      </c>
      <c r="D422" s="29"/>
      <c r="E422" s="29"/>
      <c r="F422" s="27"/>
      <c r="G422" s="5">
        <v>59232479</v>
      </c>
      <c r="I422" s="5">
        <v>0</v>
      </c>
      <c r="K422" s="47">
        <v>59232479</v>
      </c>
      <c r="L422" s="27"/>
      <c r="N422" s="47">
        <v>0</v>
      </c>
      <c r="O422" s="27"/>
      <c r="Q422" s="5">
        <v>0</v>
      </c>
      <c r="S422" s="5">
        <v>0</v>
      </c>
      <c r="U422" s="47">
        <v>59232479</v>
      </c>
      <c r="V422" s="27"/>
      <c r="X422" s="47">
        <v>0</v>
      </c>
      <c r="Y422" s="27"/>
    </row>
    <row r="423" spans="1:25" x14ac:dyDescent="0.2">
      <c r="A423" s="26" t="s">
        <v>716</v>
      </c>
      <c r="B423" s="27"/>
      <c r="C423" s="28" t="s">
        <v>649</v>
      </c>
      <c r="D423" s="29"/>
      <c r="E423" s="29"/>
      <c r="F423" s="27"/>
      <c r="G423" s="5">
        <v>370332</v>
      </c>
      <c r="I423" s="5">
        <v>0</v>
      </c>
      <c r="K423" s="47">
        <v>370332</v>
      </c>
      <c r="L423" s="27"/>
      <c r="N423" s="47">
        <v>0</v>
      </c>
      <c r="O423" s="27"/>
      <c r="Q423" s="5">
        <v>0</v>
      </c>
      <c r="S423" s="5">
        <v>0</v>
      </c>
      <c r="U423" s="47">
        <v>370332</v>
      </c>
      <c r="V423" s="27"/>
      <c r="X423" s="47">
        <v>0</v>
      </c>
      <c r="Y423" s="27"/>
    </row>
    <row r="424" spans="1:25" x14ac:dyDescent="0.2">
      <c r="A424" s="26" t="s">
        <v>717</v>
      </c>
      <c r="B424" s="27"/>
      <c r="C424" s="28" t="s">
        <v>651</v>
      </c>
      <c r="D424" s="29"/>
      <c r="E424" s="29"/>
      <c r="F424" s="27"/>
      <c r="G424" s="5">
        <v>918548</v>
      </c>
      <c r="I424" s="5">
        <v>0</v>
      </c>
      <c r="K424" s="47">
        <v>918548</v>
      </c>
      <c r="L424" s="27"/>
      <c r="N424" s="47">
        <v>0</v>
      </c>
      <c r="O424" s="27"/>
      <c r="Q424" s="5">
        <v>0</v>
      </c>
      <c r="S424" s="5">
        <v>0</v>
      </c>
      <c r="U424" s="47">
        <v>918548</v>
      </c>
      <c r="V424" s="27"/>
      <c r="X424" s="47">
        <v>0</v>
      </c>
      <c r="Y424" s="27"/>
    </row>
    <row r="425" spans="1:25" x14ac:dyDescent="0.2">
      <c r="A425" s="26" t="s">
        <v>718</v>
      </c>
      <c r="B425" s="27"/>
      <c r="C425" s="28" t="s">
        <v>653</v>
      </c>
      <c r="D425" s="29"/>
      <c r="E425" s="29"/>
      <c r="F425" s="27"/>
      <c r="G425" s="5">
        <v>4810196</v>
      </c>
      <c r="I425" s="5">
        <v>0</v>
      </c>
      <c r="K425" s="47">
        <v>4810196</v>
      </c>
      <c r="L425" s="27"/>
      <c r="N425" s="47">
        <v>0</v>
      </c>
      <c r="O425" s="27"/>
      <c r="Q425" s="5">
        <v>0</v>
      </c>
      <c r="S425" s="5">
        <v>0</v>
      </c>
      <c r="U425" s="47">
        <v>4810196</v>
      </c>
      <c r="V425" s="27"/>
      <c r="X425" s="47">
        <v>0</v>
      </c>
      <c r="Y425" s="27"/>
    </row>
    <row r="426" spans="1:25" x14ac:dyDescent="0.2">
      <c r="A426" s="26" t="s">
        <v>719</v>
      </c>
      <c r="B426" s="27"/>
      <c r="C426" s="28" t="s">
        <v>655</v>
      </c>
      <c r="D426" s="29"/>
      <c r="E426" s="29"/>
      <c r="F426" s="27"/>
      <c r="G426" s="5">
        <v>58836886</v>
      </c>
      <c r="I426" s="5">
        <v>0</v>
      </c>
      <c r="K426" s="47">
        <v>58836886</v>
      </c>
      <c r="L426" s="27"/>
      <c r="N426" s="47">
        <v>0</v>
      </c>
      <c r="O426" s="27"/>
      <c r="Q426" s="5">
        <v>0</v>
      </c>
      <c r="S426" s="5">
        <v>0</v>
      </c>
      <c r="U426" s="47">
        <v>58836886</v>
      </c>
      <c r="V426" s="27"/>
      <c r="X426" s="47">
        <v>0</v>
      </c>
      <c r="Y426" s="27"/>
    </row>
    <row r="427" spans="1:25" x14ac:dyDescent="0.2">
      <c r="A427" s="26" t="s">
        <v>720</v>
      </c>
      <c r="B427" s="27"/>
      <c r="C427" s="28" t="s">
        <v>657</v>
      </c>
      <c r="D427" s="29"/>
      <c r="E427" s="29"/>
      <c r="F427" s="27"/>
      <c r="G427" s="5">
        <v>3673308</v>
      </c>
      <c r="I427" s="5">
        <v>0</v>
      </c>
      <c r="K427" s="47">
        <v>3673308</v>
      </c>
      <c r="L427" s="27"/>
      <c r="N427" s="47">
        <v>0</v>
      </c>
      <c r="O427" s="27"/>
      <c r="Q427" s="5">
        <v>0</v>
      </c>
      <c r="S427" s="5">
        <v>0</v>
      </c>
      <c r="U427" s="47">
        <v>3673308</v>
      </c>
      <c r="V427" s="27"/>
      <c r="X427" s="47">
        <v>0</v>
      </c>
      <c r="Y427" s="27"/>
    </row>
    <row r="428" spans="1:25" x14ac:dyDescent="0.2">
      <c r="A428" s="26" t="s">
        <v>722</v>
      </c>
      <c r="B428" s="27"/>
      <c r="C428" s="28" t="s">
        <v>661</v>
      </c>
      <c r="D428" s="29"/>
      <c r="E428" s="29"/>
      <c r="F428" s="27"/>
      <c r="G428" s="5">
        <v>12319745</v>
      </c>
      <c r="I428" s="5">
        <v>0</v>
      </c>
      <c r="K428" s="47">
        <v>12319745</v>
      </c>
      <c r="L428" s="27"/>
      <c r="N428" s="47">
        <v>0</v>
      </c>
      <c r="O428" s="27"/>
      <c r="Q428" s="5">
        <v>0</v>
      </c>
      <c r="S428" s="5">
        <v>0</v>
      </c>
      <c r="U428" s="47">
        <v>12319745</v>
      </c>
      <c r="V428" s="27"/>
      <c r="X428" s="47">
        <v>0</v>
      </c>
      <c r="Y428" s="27"/>
    </row>
    <row r="429" spans="1:25" x14ac:dyDescent="0.2">
      <c r="A429" s="26" t="s">
        <v>723</v>
      </c>
      <c r="B429" s="27"/>
      <c r="C429" s="28" t="s">
        <v>663</v>
      </c>
      <c r="D429" s="29"/>
      <c r="E429" s="29"/>
      <c r="F429" s="27"/>
      <c r="G429" s="5">
        <v>123227533</v>
      </c>
      <c r="I429" s="5">
        <v>0</v>
      </c>
      <c r="K429" s="47">
        <v>123227533</v>
      </c>
      <c r="L429" s="27"/>
      <c r="N429" s="47">
        <v>0</v>
      </c>
      <c r="O429" s="27"/>
      <c r="Q429" s="5">
        <v>0</v>
      </c>
      <c r="S429" s="5">
        <v>0</v>
      </c>
      <c r="U429" s="47">
        <v>123227533</v>
      </c>
      <c r="V429" s="27"/>
      <c r="X429" s="47">
        <v>0</v>
      </c>
      <c r="Y429" s="27"/>
    </row>
    <row r="430" spans="1:25" x14ac:dyDescent="0.2">
      <c r="A430" s="26" t="s">
        <v>724</v>
      </c>
      <c r="B430" s="27"/>
      <c r="C430" s="28" t="s">
        <v>725</v>
      </c>
      <c r="D430" s="29"/>
      <c r="E430" s="29"/>
      <c r="F430" s="27"/>
      <c r="G430" s="5">
        <v>194078010</v>
      </c>
      <c r="I430" s="5">
        <v>0</v>
      </c>
      <c r="K430" s="47">
        <v>194078010</v>
      </c>
      <c r="L430" s="27"/>
      <c r="N430" s="47">
        <v>0</v>
      </c>
      <c r="O430" s="27"/>
      <c r="Q430" s="5">
        <v>0</v>
      </c>
      <c r="S430" s="5">
        <v>0</v>
      </c>
      <c r="U430" s="47">
        <v>194078010</v>
      </c>
      <c r="V430" s="27"/>
      <c r="X430" s="47">
        <v>0</v>
      </c>
      <c r="Y430" s="27"/>
    </row>
    <row r="431" spans="1:25" x14ac:dyDescent="0.2">
      <c r="A431" s="26" t="s">
        <v>726</v>
      </c>
      <c r="B431" s="27"/>
      <c r="C431" s="28" t="s">
        <v>667</v>
      </c>
      <c r="D431" s="29"/>
      <c r="E431" s="29"/>
      <c r="F431" s="27"/>
      <c r="G431" s="5">
        <v>3225976</v>
      </c>
      <c r="I431" s="5">
        <v>0</v>
      </c>
      <c r="K431" s="47">
        <v>3225976</v>
      </c>
      <c r="L431" s="27"/>
      <c r="N431" s="47">
        <v>0</v>
      </c>
      <c r="O431" s="27"/>
      <c r="Q431" s="5">
        <v>0</v>
      </c>
      <c r="S431" s="5">
        <v>0</v>
      </c>
      <c r="U431" s="47">
        <v>3225976</v>
      </c>
      <c r="V431" s="27"/>
      <c r="X431" s="47">
        <v>0</v>
      </c>
      <c r="Y431" s="27"/>
    </row>
    <row r="432" spans="1:25" x14ac:dyDescent="0.2">
      <c r="A432" s="26" t="s">
        <v>727</v>
      </c>
      <c r="B432" s="27"/>
      <c r="C432" s="28" t="s">
        <v>669</v>
      </c>
      <c r="D432" s="29"/>
      <c r="E432" s="29"/>
      <c r="F432" s="27"/>
      <c r="G432" s="5">
        <v>621934706</v>
      </c>
      <c r="I432" s="5">
        <v>0</v>
      </c>
      <c r="K432" s="47">
        <v>621934706</v>
      </c>
      <c r="L432" s="27"/>
      <c r="N432" s="47">
        <v>0</v>
      </c>
      <c r="O432" s="27"/>
      <c r="Q432" s="5">
        <v>0</v>
      </c>
      <c r="S432" s="5">
        <v>0</v>
      </c>
      <c r="U432" s="47">
        <v>621934706</v>
      </c>
      <c r="V432" s="27"/>
      <c r="X432" s="47">
        <v>0</v>
      </c>
      <c r="Y432" s="27"/>
    </row>
    <row r="433" spans="1:25" x14ac:dyDescent="0.2">
      <c r="A433" s="26" t="s">
        <v>728</v>
      </c>
      <c r="B433" s="27"/>
      <c r="C433" s="28" t="s">
        <v>671</v>
      </c>
      <c r="D433" s="29"/>
      <c r="E433" s="29"/>
      <c r="F433" s="27"/>
      <c r="G433" s="5">
        <v>188193085</v>
      </c>
      <c r="I433" s="5">
        <v>0</v>
      </c>
      <c r="K433" s="47">
        <v>188193085</v>
      </c>
      <c r="L433" s="27"/>
      <c r="N433" s="47">
        <v>0</v>
      </c>
      <c r="O433" s="27"/>
      <c r="Q433" s="5">
        <v>0</v>
      </c>
      <c r="S433" s="5">
        <v>0</v>
      </c>
      <c r="U433" s="47">
        <v>188193085</v>
      </c>
      <c r="V433" s="27"/>
      <c r="X433" s="47">
        <v>0</v>
      </c>
      <c r="Y433" s="27"/>
    </row>
    <row r="434" spans="1:25" x14ac:dyDescent="0.2">
      <c r="A434" s="26" t="s">
        <v>729</v>
      </c>
      <c r="B434" s="27"/>
      <c r="C434" s="28" t="s">
        <v>730</v>
      </c>
      <c r="D434" s="29"/>
      <c r="E434" s="29"/>
      <c r="F434" s="27"/>
      <c r="G434" s="5">
        <v>43856132</v>
      </c>
      <c r="I434" s="5">
        <v>24650000</v>
      </c>
      <c r="K434" s="47">
        <v>19206132</v>
      </c>
      <c r="L434" s="27"/>
      <c r="N434" s="47">
        <v>0</v>
      </c>
      <c r="O434" s="27"/>
      <c r="Q434" s="5">
        <v>0</v>
      </c>
      <c r="S434" s="5">
        <v>0</v>
      </c>
      <c r="U434" s="47">
        <v>19206132</v>
      </c>
      <c r="V434" s="27"/>
      <c r="X434" s="47">
        <v>0</v>
      </c>
      <c r="Y434" s="27"/>
    </row>
    <row r="435" spans="1:25" x14ac:dyDescent="0.2">
      <c r="A435" s="26" t="s">
        <v>970</v>
      </c>
      <c r="B435" s="27"/>
      <c r="C435" s="28" t="s">
        <v>675</v>
      </c>
      <c r="D435" s="29"/>
      <c r="E435" s="29"/>
      <c r="F435" s="27"/>
      <c r="G435" s="5">
        <v>36160318</v>
      </c>
      <c r="I435" s="5">
        <v>0</v>
      </c>
      <c r="K435" s="47">
        <v>36160318</v>
      </c>
      <c r="L435" s="27"/>
      <c r="N435" s="47">
        <v>0</v>
      </c>
      <c r="O435" s="27"/>
      <c r="Q435" s="5">
        <v>0</v>
      </c>
      <c r="S435" s="5">
        <v>0</v>
      </c>
      <c r="U435" s="47">
        <v>36160318</v>
      </c>
      <c r="V435" s="27"/>
      <c r="X435" s="47">
        <v>0</v>
      </c>
      <c r="Y435" s="27"/>
    </row>
    <row r="436" spans="1:25" x14ac:dyDescent="0.2">
      <c r="A436" s="26" t="s">
        <v>731</v>
      </c>
      <c r="B436" s="27"/>
      <c r="C436" s="28" t="s">
        <v>677</v>
      </c>
      <c r="D436" s="29"/>
      <c r="E436" s="29"/>
      <c r="F436" s="27"/>
      <c r="G436" s="5">
        <v>14624709</v>
      </c>
      <c r="I436" s="5">
        <v>0</v>
      </c>
      <c r="K436" s="47">
        <v>14624709</v>
      </c>
      <c r="L436" s="27"/>
      <c r="N436" s="47">
        <v>0</v>
      </c>
      <c r="O436" s="27"/>
      <c r="Q436" s="5">
        <v>0</v>
      </c>
      <c r="S436" s="5">
        <v>0</v>
      </c>
      <c r="U436" s="47">
        <v>14624709</v>
      </c>
      <c r="V436" s="27"/>
      <c r="X436" s="47">
        <v>0</v>
      </c>
      <c r="Y436" s="27"/>
    </row>
    <row r="437" spans="1:25" x14ac:dyDescent="0.2">
      <c r="A437" s="26" t="s">
        <v>732</v>
      </c>
      <c r="B437" s="27"/>
      <c r="C437" s="28" t="s">
        <v>681</v>
      </c>
      <c r="D437" s="29"/>
      <c r="E437" s="29"/>
      <c r="F437" s="27"/>
      <c r="G437" s="5">
        <v>4055760</v>
      </c>
      <c r="I437" s="5">
        <v>0</v>
      </c>
      <c r="K437" s="47">
        <v>4055760</v>
      </c>
      <c r="L437" s="27"/>
      <c r="N437" s="47">
        <v>0</v>
      </c>
      <c r="O437" s="27"/>
      <c r="Q437" s="5">
        <v>0</v>
      </c>
      <c r="S437" s="5">
        <v>0</v>
      </c>
      <c r="U437" s="47">
        <v>4055760</v>
      </c>
      <c r="V437" s="27"/>
      <c r="X437" s="47">
        <v>0</v>
      </c>
      <c r="Y437" s="27"/>
    </row>
    <row r="438" spans="1:25" x14ac:dyDescent="0.2">
      <c r="A438" s="26" t="s">
        <v>733</v>
      </c>
      <c r="B438" s="27"/>
      <c r="C438" s="28" t="s">
        <v>734</v>
      </c>
      <c r="D438" s="29"/>
      <c r="E438" s="29"/>
      <c r="F438" s="27"/>
      <c r="G438" s="5">
        <v>2896061781</v>
      </c>
      <c r="I438" s="5">
        <v>0</v>
      </c>
      <c r="K438" s="47">
        <v>2896061781</v>
      </c>
      <c r="L438" s="27"/>
      <c r="N438" s="47">
        <v>0</v>
      </c>
      <c r="O438" s="27"/>
      <c r="Q438" s="5">
        <v>0</v>
      </c>
      <c r="S438" s="5">
        <v>0</v>
      </c>
      <c r="U438" s="47">
        <v>2896061781</v>
      </c>
      <c r="V438" s="27"/>
      <c r="X438" s="47">
        <v>0</v>
      </c>
      <c r="Y438" s="27"/>
    </row>
    <row r="439" spans="1:25" x14ac:dyDescent="0.2">
      <c r="A439" s="26" t="s">
        <v>735</v>
      </c>
      <c r="B439" s="27"/>
      <c r="C439" s="28" t="s">
        <v>736</v>
      </c>
      <c r="D439" s="29"/>
      <c r="E439" s="29"/>
      <c r="F439" s="27"/>
      <c r="G439" s="5">
        <v>94138518</v>
      </c>
      <c r="I439" s="5">
        <v>0</v>
      </c>
      <c r="K439" s="47">
        <v>94138518</v>
      </c>
      <c r="L439" s="27"/>
      <c r="N439" s="47">
        <v>0</v>
      </c>
      <c r="O439" s="27"/>
      <c r="Q439" s="5">
        <v>0</v>
      </c>
      <c r="S439" s="5">
        <v>0</v>
      </c>
      <c r="U439" s="47">
        <v>94138518</v>
      </c>
      <c r="V439" s="27"/>
      <c r="X439" s="47">
        <v>0</v>
      </c>
      <c r="Y439" s="27"/>
    </row>
    <row r="440" spans="1:25" x14ac:dyDescent="0.2">
      <c r="A440" s="26" t="s">
        <v>737</v>
      </c>
      <c r="B440" s="27"/>
      <c r="C440" s="28" t="s">
        <v>738</v>
      </c>
      <c r="D440" s="29"/>
      <c r="E440" s="29"/>
      <c r="F440" s="27"/>
      <c r="G440" s="5">
        <v>8289002</v>
      </c>
      <c r="I440" s="5">
        <v>0</v>
      </c>
      <c r="K440" s="47">
        <v>8289002</v>
      </c>
      <c r="L440" s="27"/>
      <c r="N440" s="47">
        <v>0</v>
      </c>
      <c r="O440" s="27"/>
      <c r="Q440" s="5">
        <v>0</v>
      </c>
      <c r="S440" s="5">
        <v>0</v>
      </c>
      <c r="U440" s="47">
        <v>8289002</v>
      </c>
      <c r="V440" s="27"/>
      <c r="X440" s="47">
        <v>0</v>
      </c>
      <c r="Y440" s="27"/>
    </row>
    <row r="441" spans="1:25" x14ac:dyDescent="0.2">
      <c r="A441" s="26" t="s">
        <v>739</v>
      </c>
      <c r="B441" s="27"/>
      <c r="C441" s="28" t="s">
        <v>740</v>
      </c>
      <c r="D441" s="29"/>
      <c r="E441" s="29"/>
      <c r="F441" s="27"/>
      <c r="G441" s="5">
        <v>561794978</v>
      </c>
      <c r="I441" s="5">
        <v>0</v>
      </c>
      <c r="K441" s="47">
        <v>561794978</v>
      </c>
      <c r="L441" s="27"/>
      <c r="N441" s="47">
        <v>0</v>
      </c>
      <c r="O441" s="27"/>
      <c r="Q441" s="5">
        <v>0</v>
      </c>
      <c r="S441" s="5">
        <v>0</v>
      </c>
      <c r="U441" s="47">
        <v>561794978</v>
      </c>
      <c r="V441" s="27"/>
      <c r="X441" s="47">
        <v>0</v>
      </c>
      <c r="Y441" s="27"/>
    </row>
    <row r="442" spans="1:25" x14ac:dyDescent="0.2">
      <c r="A442" s="26" t="s">
        <v>741</v>
      </c>
      <c r="B442" s="27"/>
      <c r="C442" s="28" t="s">
        <v>742</v>
      </c>
      <c r="D442" s="29"/>
      <c r="E442" s="29"/>
      <c r="F442" s="27"/>
      <c r="G442" s="5">
        <v>64035101</v>
      </c>
      <c r="I442" s="5">
        <v>0</v>
      </c>
      <c r="K442" s="47">
        <v>64035101</v>
      </c>
      <c r="L442" s="27"/>
      <c r="N442" s="47">
        <v>0</v>
      </c>
      <c r="O442" s="27"/>
      <c r="Q442" s="5">
        <v>0</v>
      </c>
      <c r="S442" s="5">
        <v>0</v>
      </c>
      <c r="U442" s="47">
        <v>64035101</v>
      </c>
      <c r="V442" s="27"/>
      <c r="X442" s="47">
        <v>0</v>
      </c>
      <c r="Y442" s="27"/>
    </row>
    <row r="443" spans="1:25" x14ac:dyDescent="0.2">
      <c r="A443" s="26" t="s">
        <v>743</v>
      </c>
      <c r="B443" s="27"/>
      <c r="C443" s="28" t="s">
        <v>744</v>
      </c>
      <c r="D443" s="29"/>
      <c r="E443" s="29"/>
      <c r="F443" s="27"/>
      <c r="G443" s="5">
        <v>83815045</v>
      </c>
      <c r="I443" s="5">
        <v>0</v>
      </c>
      <c r="K443" s="47">
        <v>83815045</v>
      </c>
      <c r="L443" s="27"/>
      <c r="N443" s="47">
        <v>0</v>
      </c>
      <c r="O443" s="27"/>
      <c r="Q443" s="5">
        <v>0</v>
      </c>
      <c r="S443" s="5">
        <v>0</v>
      </c>
      <c r="U443" s="47">
        <v>83815045</v>
      </c>
      <c r="V443" s="27"/>
      <c r="X443" s="47">
        <v>0</v>
      </c>
      <c r="Y443" s="27"/>
    </row>
    <row r="444" spans="1:25" x14ac:dyDescent="0.2">
      <c r="A444" s="26" t="s">
        <v>745</v>
      </c>
      <c r="B444" s="27"/>
      <c r="C444" s="28" t="s">
        <v>746</v>
      </c>
      <c r="D444" s="29"/>
      <c r="E444" s="29"/>
      <c r="F444" s="27"/>
      <c r="G444" s="5">
        <v>13650000</v>
      </c>
      <c r="I444" s="5">
        <v>0</v>
      </c>
      <c r="K444" s="47">
        <v>13650000</v>
      </c>
      <c r="L444" s="27"/>
      <c r="N444" s="47">
        <v>0</v>
      </c>
      <c r="O444" s="27"/>
      <c r="Q444" s="5">
        <v>0</v>
      </c>
      <c r="S444" s="5">
        <v>0</v>
      </c>
      <c r="U444" s="47">
        <v>13650000</v>
      </c>
      <c r="V444" s="27"/>
      <c r="X444" s="47">
        <v>0</v>
      </c>
      <c r="Y444" s="27"/>
    </row>
    <row r="445" spans="1:25" x14ac:dyDescent="0.2">
      <c r="A445" s="26" t="s">
        <v>747</v>
      </c>
      <c r="B445" s="27"/>
      <c r="C445" s="28" t="s">
        <v>748</v>
      </c>
      <c r="D445" s="29"/>
      <c r="E445" s="29"/>
      <c r="F445" s="27"/>
      <c r="G445" s="5">
        <v>294810</v>
      </c>
      <c r="I445" s="5">
        <v>0</v>
      </c>
      <c r="K445" s="47">
        <v>294810</v>
      </c>
      <c r="L445" s="27"/>
      <c r="N445" s="47">
        <v>0</v>
      </c>
      <c r="O445" s="27"/>
      <c r="Q445" s="5">
        <v>0</v>
      </c>
      <c r="S445" s="5">
        <v>0</v>
      </c>
      <c r="U445" s="47">
        <v>294810</v>
      </c>
      <c r="V445" s="27"/>
      <c r="X445" s="47">
        <v>0</v>
      </c>
      <c r="Y445" s="27"/>
    </row>
    <row r="446" spans="1:25" x14ac:dyDescent="0.2">
      <c r="A446" s="26" t="s">
        <v>749</v>
      </c>
      <c r="B446" s="27"/>
      <c r="C446" s="28" t="s">
        <v>750</v>
      </c>
      <c r="D446" s="29"/>
      <c r="E446" s="29"/>
      <c r="F446" s="27"/>
      <c r="G446" s="5">
        <v>9364413</v>
      </c>
      <c r="I446" s="5">
        <v>0</v>
      </c>
      <c r="K446" s="47">
        <v>9364413</v>
      </c>
      <c r="L446" s="27"/>
      <c r="N446" s="47">
        <v>0</v>
      </c>
      <c r="O446" s="27"/>
      <c r="Q446" s="5">
        <v>0</v>
      </c>
      <c r="S446" s="5">
        <v>0</v>
      </c>
      <c r="U446" s="47">
        <v>9364413</v>
      </c>
      <c r="V446" s="27"/>
      <c r="X446" s="47">
        <v>0</v>
      </c>
      <c r="Y446" s="27"/>
    </row>
    <row r="447" spans="1:25" x14ac:dyDescent="0.2">
      <c r="A447" s="26" t="s">
        <v>751</v>
      </c>
      <c r="B447" s="27"/>
      <c r="C447" s="28" t="s">
        <v>752</v>
      </c>
      <c r="D447" s="29"/>
      <c r="E447" s="29"/>
      <c r="F447" s="27"/>
      <c r="G447" s="5">
        <v>10446072</v>
      </c>
      <c r="I447" s="5">
        <v>0</v>
      </c>
      <c r="K447" s="47">
        <v>10446072</v>
      </c>
      <c r="L447" s="27"/>
      <c r="N447" s="47">
        <v>0</v>
      </c>
      <c r="O447" s="27"/>
      <c r="Q447" s="5">
        <v>0</v>
      </c>
      <c r="S447" s="5">
        <v>0</v>
      </c>
      <c r="U447" s="47">
        <v>10446072</v>
      </c>
      <c r="V447" s="27"/>
      <c r="X447" s="47">
        <v>0</v>
      </c>
      <c r="Y447" s="27"/>
    </row>
    <row r="448" spans="1:25" x14ac:dyDescent="0.2">
      <c r="A448" s="26" t="s">
        <v>969</v>
      </c>
      <c r="B448" s="27"/>
      <c r="C448" s="28" t="s">
        <v>968</v>
      </c>
      <c r="D448" s="29"/>
      <c r="E448" s="29"/>
      <c r="F448" s="27"/>
      <c r="G448" s="5">
        <v>8605369</v>
      </c>
      <c r="I448" s="5">
        <v>0</v>
      </c>
      <c r="K448" s="47">
        <v>8605369</v>
      </c>
      <c r="L448" s="27"/>
      <c r="N448" s="47">
        <v>0</v>
      </c>
      <c r="O448" s="27"/>
      <c r="Q448" s="5">
        <v>0</v>
      </c>
      <c r="S448" s="5">
        <v>0</v>
      </c>
      <c r="U448" s="47">
        <v>8605369</v>
      </c>
      <c r="V448" s="27"/>
      <c r="X448" s="47">
        <v>0</v>
      </c>
      <c r="Y448" s="27"/>
    </row>
    <row r="449" spans="1:25" x14ac:dyDescent="0.2">
      <c r="A449" s="26" t="s">
        <v>753</v>
      </c>
      <c r="B449" s="27"/>
      <c r="C449" s="28" t="s">
        <v>754</v>
      </c>
      <c r="D449" s="29"/>
      <c r="E449" s="29"/>
      <c r="F449" s="27"/>
      <c r="G449" s="5">
        <v>96480750</v>
      </c>
      <c r="I449" s="5">
        <v>0</v>
      </c>
      <c r="K449" s="47">
        <v>96480750</v>
      </c>
      <c r="L449" s="27"/>
      <c r="N449" s="47">
        <v>0</v>
      </c>
      <c r="O449" s="27"/>
      <c r="Q449" s="5">
        <v>0</v>
      </c>
      <c r="S449" s="5">
        <v>0</v>
      </c>
      <c r="U449" s="47">
        <v>96480750</v>
      </c>
      <c r="V449" s="27"/>
      <c r="X449" s="47">
        <v>0</v>
      </c>
      <c r="Y449" s="27"/>
    </row>
    <row r="450" spans="1:25" x14ac:dyDescent="0.2">
      <c r="A450" s="26" t="s">
        <v>755</v>
      </c>
      <c r="B450" s="27"/>
      <c r="C450" s="28" t="s">
        <v>756</v>
      </c>
      <c r="D450" s="29"/>
      <c r="E450" s="29"/>
      <c r="F450" s="27"/>
      <c r="G450" s="5">
        <v>10738099</v>
      </c>
      <c r="I450" s="5">
        <v>0</v>
      </c>
      <c r="K450" s="47">
        <v>10738099</v>
      </c>
      <c r="L450" s="27"/>
      <c r="N450" s="47">
        <v>0</v>
      </c>
      <c r="O450" s="27"/>
      <c r="Q450" s="5">
        <v>0</v>
      </c>
      <c r="S450" s="5">
        <v>0</v>
      </c>
      <c r="U450" s="47">
        <v>10738099</v>
      </c>
      <c r="V450" s="27"/>
      <c r="X450" s="47">
        <v>0</v>
      </c>
      <c r="Y450" s="27"/>
    </row>
    <row r="451" spans="1:25" x14ac:dyDescent="0.2">
      <c r="A451" s="26" t="s">
        <v>757</v>
      </c>
      <c r="B451" s="27"/>
      <c r="C451" s="28" t="s">
        <v>758</v>
      </c>
      <c r="D451" s="29"/>
      <c r="E451" s="29"/>
      <c r="F451" s="27"/>
      <c r="G451" s="5">
        <v>351159841</v>
      </c>
      <c r="I451" s="5">
        <v>0</v>
      </c>
      <c r="K451" s="47">
        <v>351159841</v>
      </c>
      <c r="L451" s="27"/>
      <c r="N451" s="47">
        <v>0</v>
      </c>
      <c r="O451" s="27"/>
      <c r="Q451" s="5">
        <v>0</v>
      </c>
      <c r="S451" s="5">
        <v>0</v>
      </c>
      <c r="U451" s="47">
        <v>351159841</v>
      </c>
      <c r="V451" s="27"/>
      <c r="X451" s="47">
        <v>0</v>
      </c>
      <c r="Y451" s="27"/>
    </row>
    <row r="452" spans="1:25" x14ac:dyDescent="0.2">
      <c r="A452" s="26" t="s">
        <v>759</v>
      </c>
      <c r="B452" s="27"/>
      <c r="C452" s="28" t="s">
        <v>760</v>
      </c>
      <c r="D452" s="29"/>
      <c r="E452" s="29"/>
      <c r="F452" s="27"/>
      <c r="G452" s="5">
        <v>32456480</v>
      </c>
      <c r="I452" s="5">
        <v>0</v>
      </c>
      <c r="K452" s="47">
        <v>32456480</v>
      </c>
      <c r="L452" s="27"/>
      <c r="N452" s="47">
        <v>0</v>
      </c>
      <c r="O452" s="27"/>
      <c r="Q452" s="5">
        <v>0</v>
      </c>
      <c r="S452" s="5">
        <v>0</v>
      </c>
      <c r="U452" s="47">
        <v>32456480</v>
      </c>
      <c r="V452" s="27"/>
      <c r="X452" s="47">
        <v>0</v>
      </c>
      <c r="Y452" s="27"/>
    </row>
    <row r="453" spans="1:25" x14ac:dyDescent="0.2">
      <c r="A453" s="26" t="s">
        <v>761</v>
      </c>
      <c r="B453" s="27"/>
      <c r="C453" s="28" t="s">
        <v>762</v>
      </c>
      <c r="D453" s="29"/>
      <c r="E453" s="29"/>
      <c r="F453" s="27"/>
      <c r="G453" s="5">
        <v>41851908</v>
      </c>
      <c r="I453" s="5">
        <v>0</v>
      </c>
      <c r="K453" s="47">
        <v>41851908</v>
      </c>
      <c r="L453" s="27"/>
      <c r="N453" s="47">
        <v>0</v>
      </c>
      <c r="O453" s="27"/>
      <c r="Q453" s="5">
        <v>0</v>
      </c>
      <c r="S453" s="5">
        <v>0</v>
      </c>
      <c r="U453" s="47">
        <v>41851908</v>
      </c>
      <c r="V453" s="27"/>
      <c r="X453" s="47">
        <v>0</v>
      </c>
      <c r="Y453" s="27"/>
    </row>
    <row r="454" spans="1:25" x14ac:dyDescent="0.2">
      <c r="A454" s="26" t="s">
        <v>763</v>
      </c>
      <c r="B454" s="27"/>
      <c r="C454" s="28" t="s">
        <v>764</v>
      </c>
      <c r="D454" s="29"/>
      <c r="E454" s="29"/>
      <c r="F454" s="27"/>
      <c r="G454" s="5">
        <v>226890</v>
      </c>
      <c r="I454" s="5">
        <v>0</v>
      </c>
      <c r="K454" s="47">
        <v>226890</v>
      </c>
      <c r="L454" s="27"/>
      <c r="N454" s="47">
        <v>0</v>
      </c>
      <c r="O454" s="27"/>
      <c r="Q454" s="5">
        <v>0</v>
      </c>
      <c r="S454" s="5">
        <v>0</v>
      </c>
      <c r="U454" s="47">
        <v>226890</v>
      </c>
      <c r="V454" s="27"/>
      <c r="X454" s="47">
        <v>0</v>
      </c>
      <c r="Y454" s="27"/>
    </row>
    <row r="455" spans="1:25" x14ac:dyDescent="0.2">
      <c r="A455" s="26" t="s">
        <v>765</v>
      </c>
      <c r="B455" s="27"/>
      <c r="C455" s="28" t="s">
        <v>766</v>
      </c>
      <c r="D455" s="29"/>
      <c r="E455" s="29"/>
      <c r="F455" s="27"/>
      <c r="G455" s="5">
        <v>1159470</v>
      </c>
      <c r="I455" s="5">
        <v>0</v>
      </c>
      <c r="K455" s="47">
        <v>1159470</v>
      </c>
      <c r="L455" s="27"/>
      <c r="N455" s="47">
        <v>0</v>
      </c>
      <c r="O455" s="27"/>
      <c r="Q455" s="5">
        <v>0</v>
      </c>
      <c r="S455" s="5">
        <v>0</v>
      </c>
      <c r="U455" s="47">
        <v>1159470</v>
      </c>
      <c r="V455" s="27"/>
      <c r="X455" s="47">
        <v>0</v>
      </c>
      <c r="Y455" s="27"/>
    </row>
    <row r="456" spans="1:25" x14ac:dyDescent="0.2">
      <c r="A456" s="26" t="s">
        <v>967</v>
      </c>
      <c r="B456" s="27"/>
      <c r="C456" s="28" t="s">
        <v>966</v>
      </c>
      <c r="D456" s="29"/>
      <c r="E456" s="29"/>
      <c r="F456" s="27"/>
      <c r="G456" s="5">
        <v>76528</v>
      </c>
      <c r="I456" s="5">
        <v>0</v>
      </c>
      <c r="K456" s="47">
        <v>76528</v>
      </c>
      <c r="L456" s="27"/>
      <c r="N456" s="47">
        <v>0</v>
      </c>
      <c r="O456" s="27"/>
      <c r="Q456" s="5">
        <v>0</v>
      </c>
      <c r="S456" s="5">
        <v>0</v>
      </c>
      <c r="U456" s="47">
        <v>76528</v>
      </c>
      <c r="V456" s="27"/>
      <c r="X456" s="47">
        <v>0</v>
      </c>
      <c r="Y456" s="27"/>
    </row>
    <row r="457" spans="1:25" x14ac:dyDescent="0.2">
      <c r="A457" s="26" t="s">
        <v>767</v>
      </c>
      <c r="B457" s="27"/>
      <c r="C457" s="28" t="s">
        <v>768</v>
      </c>
      <c r="D457" s="29"/>
      <c r="E457" s="29"/>
      <c r="F457" s="27"/>
      <c r="G457" s="5">
        <v>14300000</v>
      </c>
      <c r="I457" s="5">
        <v>0</v>
      </c>
      <c r="K457" s="47">
        <v>14300000</v>
      </c>
      <c r="L457" s="27"/>
      <c r="N457" s="47">
        <v>0</v>
      </c>
      <c r="O457" s="27"/>
      <c r="Q457" s="5">
        <v>0</v>
      </c>
      <c r="S457" s="5">
        <v>0</v>
      </c>
      <c r="U457" s="47">
        <v>14300000</v>
      </c>
      <c r="V457" s="27"/>
      <c r="X457" s="47">
        <v>0</v>
      </c>
      <c r="Y457" s="27"/>
    </row>
    <row r="458" spans="1:25" x14ac:dyDescent="0.2">
      <c r="A458" s="26" t="s">
        <v>769</v>
      </c>
      <c r="B458" s="27"/>
      <c r="C458" s="28" t="s">
        <v>770</v>
      </c>
      <c r="D458" s="29"/>
      <c r="E458" s="29"/>
      <c r="F458" s="27"/>
      <c r="G458" s="5">
        <v>42367673</v>
      </c>
      <c r="I458" s="5">
        <v>1789032</v>
      </c>
      <c r="K458" s="47">
        <v>40578641</v>
      </c>
      <c r="L458" s="27"/>
      <c r="N458" s="47">
        <v>0</v>
      </c>
      <c r="O458" s="27"/>
      <c r="Q458" s="5">
        <v>0</v>
      </c>
      <c r="S458" s="5">
        <v>0</v>
      </c>
      <c r="U458" s="47">
        <v>40578641</v>
      </c>
      <c r="V458" s="27"/>
      <c r="X458" s="47">
        <v>0</v>
      </c>
      <c r="Y458" s="27"/>
    </row>
    <row r="459" spans="1:25" x14ac:dyDescent="0.2">
      <c r="A459" s="26" t="s">
        <v>965</v>
      </c>
      <c r="B459" s="27"/>
      <c r="C459" s="28" t="s">
        <v>964</v>
      </c>
      <c r="D459" s="29"/>
      <c r="E459" s="29"/>
      <c r="F459" s="27"/>
      <c r="G459" s="5">
        <v>58289</v>
      </c>
      <c r="I459" s="5">
        <v>0</v>
      </c>
      <c r="K459" s="47">
        <v>58289</v>
      </c>
      <c r="L459" s="27"/>
      <c r="N459" s="47">
        <v>0</v>
      </c>
      <c r="O459" s="27"/>
      <c r="Q459" s="5">
        <v>0</v>
      </c>
      <c r="S459" s="5">
        <v>0</v>
      </c>
      <c r="U459" s="47">
        <v>58289</v>
      </c>
      <c r="V459" s="27"/>
      <c r="X459" s="47">
        <v>0</v>
      </c>
      <c r="Y459" s="27"/>
    </row>
    <row r="460" spans="1:25" x14ac:dyDescent="0.2">
      <c r="A460" s="26" t="s">
        <v>771</v>
      </c>
      <c r="B460" s="27"/>
      <c r="C460" s="28" t="s">
        <v>772</v>
      </c>
      <c r="D460" s="29"/>
      <c r="E460" s="29"/>
      <c r="F460" s="27"/>
      <c r="G460" s="5">
        <v>26264855</v>
      </c>
      <c r="I460" s="5">
        <v>327251</v>
      </c>
      <c r="K460" s="47">
        <v>25937604</v>
      </c>
      <c r="L460" s="27"/>
      <c r="N460" s="47">
        <v>0</v>
      </c>
      <c r="O460" s="27"/>
      <c r="Q460" s="5">
        <v>0</v>
      </c>
      <c r="S460" s="5">
        <v>0</v>
      </c>
      <c r="U460" s="47">
        <v>25937604</v>
      </c>
      <c r="V460" s="27"/>
      <c r="X460" s="47">
        <v>0</v>
      </c>
      <c r="Y460" s="27"/>
    </row>
    <row r="461" spans="1:25" x14ac:dyDescent="0.2">
      <c r="A461" s="26" t="s">
        <v>773</v>
      </c>
      <c r="B461" s="27"/>
      <c r="C461" s="28" t="s">
        <v>774</v>
      </c>
      <c r="D461" s="29"/>
      <c r="E461" s="29"/>
      <c r="F461" s="27"/>
      <c r="G461" s="5">
        <v>37212047</v>
      </c>
      <c r="I461" s="5">
        <v>0</v>
      </c>
      <c r="K461" s="47">
        <v>37212047</v>
      </c>
      <c r="L461" s="27"/>
      <c r="N461" s="47">
        <v>0</v>
      </c>
      <c r="O461" s="27"/>
      <c r="Q461" s="5">
        <v>0</v>
      </c>
      <c r="S461" s="5">
        <v>0</v>
      </c>
      <c r="U461" s="47">
        <v>37212047</v>
      </c>
      <c r="V461" s="27"/>
      <c r="X461" s="47">
        <v>0</v>
      </c>
      <c r="Y461" s="27"/>
    </row>
    <row r="462" spans="1:25" x14ac:dyDescent="0.2">
      <c r="A462" s="26" t="s">
        <v>775</v>
      </c>
      <c r="B462" s="27"/>
      <c r="C462" s="28" t="s">
        <v>776</v>
      </c>
      <c r="D462" s="29"/>
      <c r="E462" s="29"/>
      <c r="F462" s="27"/>
      <c r="G462" s="5">
        <v>1400000</v>
      </c>
      <c r="I462" s="5">
        <v>0</v>
      </c>
      <c r="K462" s="47">
        <v>1400000</v>
      </c>
      <c r="L462" s="27"/>
      <c r="N462" s="47">
        <v>0</v>
      </c>
      <c r="O462" s="27"/>
      <c r="Q462" s="5">
        <v>0</v>
      </c>
      <c r="S462" s="5">
        <v>0</v>
      </c>
      <c r="U462" s="47">
        <v>1400000</v>
      </c>
      <c r="V462" s="27"/>
      <c r="X462" s="47">
        <v>0</v>
      </c>
      <c r="Y462" s="27"/>
    </row>
    <row r="463" spans="1:25" x14ac:dyDescent="0.2">
      <c r="A463" s="26" t="s">
        <v>777</v>
      </c>
      <c r="B463" s="27"/>
      <c r="C463" s="28" t="s">
        <v>778</v>
      </c>
      <c r="D463" s="29"/>
      <c r="E463" s="29"/>
      <c r="F463" s="27"/>
      <c r="G463" s="5">
        <v>84141502</v>
      </c>
      <c r="I463" s="5">
        <v>105109</v>
      </c>
      <c r="K463" s="47">
        <v>84036393</v>
      </c>
      <c r="L463" s="27"/>
      <c r="N463" s="47">
        <v>0</v>
      </c>
      <c r="O463" s="27"/>
      <c r="Q463" s="5">
        <v>0</v>
      </c>
      <c r="S463" s="5">
        <v>0</v>
      </c>
      <c r="U463" s="47">
        <v>84036393</v>
      </c>
      <c r="V463" s="27"/>
      <c r="X463" s="47">
        <v>0</v>
      </c>
      <c r="Y463" s="27"/>
    </row>
    <row r="464" spans="1:25" x14ac:dyDescent="0.2">
      <c r="A464" s="26" t="s">
        <v>779</v>
      </c>
      <c r="B464" s="27"/>
      <c r="C464" s="28" t="s">
        <v>780</v>
      </c>
      <c r="D464" s="29"/>
      <c r="E464" s="29"/>
      <c r="F464" s="27"/>
      <c r="G464" s="5">
        <v>137115457</v>
      </c>
      <c r="I464" s="5">
        <v>702104</v>
      </c>
      <c r="K464" s="47">
        <v>136413353</v>
      </c>
      <c r="L464" s="27"/>
      <c r="N464" s="47">
        <v>0</v>
      </c>
      <c r="O464" s="27"/>
      <c r="Q464" s="5">
        <v>0</v>
      </c>
      <c r="S464" s="5">
        <v>0</v>
      </c>
      <c r="U464" s="47">
        <v>136413353</v>
      </c>
      <c r="V464" s="27"/>
      <c r="X464" s="47">
        <v>0</v>
      </c>
      <c r="Y464" s="27"/>
    </row>
    <row r="465" spans="1:25" x14ac:dyDescent="0.2">
      <c r="A465" s="26" t="s">
        <v>781</v>
      </c>
      <c r="B465" s="27"/>
      <c r="C465" s="28" t="s">
        <v>782</v>
      </c>
      <c r="D465" s="29"/>
      <c r="E465" s="29"/>
      <c r="F465" s="27"/>
      <c r="G465" s="5">
        <v>109713159</v>
      </c>
      <c r="I465" s="5">
        <v>26793339</v>
      </c>
      <c r="K465" s="47">
        <v>82919820</v>
      </c>
      <c r="L465" s="27"/>
      <c r="N465" s="47">
        <v>0</v>
      </c>
      <c r="O465" s="27"/>
      <c r="Q465" s="5">
        <v>0</v>
      </c>
      <c r="S465" s="5">
        <v>0</v>
      </c>
      <c r="U465" s="47">
        <v>82919820</v>
      </c>
      <c r="V465" s="27"/>
      <c r="X465" s="47">
        <v>0</v>
      </c>
      <c r="Y465" s="27"/>
    </row>
    <row r="466" spans="1:25" x14ac:dyDescent="0.2">
      <c r="A466" s="26" t="s">
        <v>783</v>
      </c>
      <c r="B466" s="27"/>
      <c r="C466" s="28" t="s">
        <v>784</v>
      </c>
      <c r="D466" s="29"/>
      <c r="E466" s="29"/>
      <c r="F466" s="27"/>
      <c r="G466" s="5">
        <v>835896817</v>
      </c>
      <c r="I466" s="5">
        <v>1676397</v>
      </c>
      <c r="K466" s="47">
        <v>834220420</v>
      </c>
      <c r="L466" s="27"/>
      <c r="N466" s="47">
        <v>0</v>
      </c>
      <c r="O466" s="27"/>
      <c r="Q466" s="5">
        <v>0</v>
      </c>
      <c r="S466" s="5">
        <v>0</v>
      </c>
      <c r="U466" s="47">
        <v>834220420</v>
      </c>
      <c r="V466" s="27"/>
      <c r="X466" s="47">
        <v>0</v>
      </c>
      <c r="Y466" s="27"/>
    </row>
    <row r="467" spans="1:25" x14ac:dyDescent="0.2">
      <c r="A467" s="26" t="s">
        <v>785</v>
      </c>
      <c r="B467" s="27"/>
      <c r="C467" s="28" t="s">
        <v>786</v>
      </c>
      <c r="D467" s="29"/>
      <c r="E467" s="29"/>
      <c r="F467" s="27"/>
      <c r="G467" s="5">
        <v>497467339</v>
      </c>
      <c r="I467" s="5">
        <v>33893363</v>
      </c>
      <c r="K467" s="47">
        <v>463573976</v>
      </c>
      <c r="L467" s="27"/>
      <c r="N467" s="47">
        <v>0</v>
      </c>
      <c r="O467" s="27"/>
      <c r="Q467" s="5">
        <v>0</v>
      </c>
      <c r="S467" s="5">
        <v>0</v>
      </c>
      <c r="U467" s="47">
        <v>463573976</v>
      </c>
      <c r="V467" s="27"/>
      <c r="X467" s="47">
        <v>0</v>
      </c>
      <c r="Y467" s="27"/>
    </row>
    <row r="468" spans="1:25" x14ac:dyDescent="0.2">
      <c r="A468" s="26" t="s">
        <v>787</v>
      </c>
      <c r="B468" s="27"/>
      <c r="C468" s="28" t="s">
        <v>788</v>
      </c>
      <c r="D468" s="29"/>
      <c r="E468" s="29"/>
      <c r="F468" s="27"/>
      <c r="G468" s="5">
        <v>114324323</v>
      </c>
      <c r="I468" s="5">
        <v>903001</v>
      </c>
      <c r="K468" s="47">
        <v>113421322</v>
      </c>
      <c r="L468" s="27"/>
      <c r="N468" s="47">
        <v>0</v>
      </c>
      <c r="O468" s="27"/>
      <c r="Q468" s="5">
        <v>0</v>
      </c>
      <c r="S468" s="5">
        <v>0</v>
      </c>
      <c r="U468" s="47">
        <v>113421322</v>
      </c>
      <c r="V468" s="27"/>
      <c r="X468" s="47">
        <v>0</v>
      </c>
      <c r="Y468" s="27"/>
    </row>
    <row r="469" spans="1:25" x14ac:dyDescent="0.2">
      <c r="A469" s="26" t="s">
        <v>789</v>
      </c>
      <c r="B469" s="27"/>
      <c r="C469" s="28" t="s">
        <v>790</v>
      </c>
      <c r="D469" s="29"/>
      <c r="E469" s="29"/>
      <c r="F469" s="27"/>
      <c r="G469" s="5">
        <v>1360776</v>
      </c>
      <c r="I469" s="5">
        <v>0</v>
      </c>
      <c r="K469" s="47">
        <v>1360776</v>
      </c>
      <c r="L469" s="27"/>
      <c r="N469" s="47">
        <v>0</v>
      </c>
      <c r="O469" s="27"/>
      <c r="Q469" s="5">
        <v>0</v>
      </c>
      <c r="S469" s="5">
        <v>0</v>
      </c>
      <c r="U469" s="47">
        <v>1360776</v>
      </c>
      <c r="V469" s="27"/>
      <c r="X469" s="47">
        <v>0</v>
      </c>
      <c r="Y469" s="27"/>
    </row>
    <row r="470" spans="1:25" x14ac:dyDescent="0.2">
      <c r="A470" s="26" t="s">
        <v>791</v>
      </c>
      <c r="B470" s="27"/>
      <c r="C470" s="28" t="s">
        <v>792</v>
      </c>
      <c r="D470" s="29"/>
      <c r="E470" s="29"/>
      <c r="F470" s="27"/>
      <c r="G470" s="5">
        <v>76357097</v>
      </c>
      <c r="I470" s="5">
        <v>7011554</v>
      </c>
      <c r="K470" s="47">
        <v>69345543</v>
      </c>
      <c r="L470" s="27"/>
      <c r="N470" s="47">
        <v>0</v>
      </c>
      <c r="O470" s="27"/>
      <c r="Q470" s="5">
        <v>0</v>
      </c>
      <c r="S470" s="5">
        <v>0</v>
      </c>
      <c r="U470" s="47">
        <v>69345543</v>
      </c>
      <c r="V470" s="27"/>
      <c r="X470" s="47">
        <v>0</v>
      </c>
      <c r="Y470" s="27"/>
    </row>
    <row r="471" spans="1:25" x14ac:dyDescent="0.2">
      <c r="A471" s="26" t="s">
        <v>793</v>
      </c>
      <c r="B471" s="27"/>
      <c r="C471" s="28" t="s">
        <v>794</v>
      </c>
      <c r="D471" s="29"/>
      <c r="E471" s="29"/>
      <c r="F471" s="27"/>
      <c r="G471" s="5">
        <v>29208227</v>
      </c>
      <c r="I471" s="5">
        <v>10443058</v>
      </c>
      <c r="K471" s="47">
        <v>18765169</v>
      </c>
      <c r="L471" s="27"/>
      <c r="N471" s="47">
        <v>0</v>
      </c>
      <c r="O471" s="27"/>
      <c r="Q471" s="5">
        <v>0</v>
      </c>
      <c r="S471" s="5">
        <v>0</v>
      </c>
      <c r="U471" s="47">
        <v>18765169</v>
      </c>
      <c r="V471" s="27"/>
      <c r="X471" s="47">
        <v>0</v>
      </c>
      <c r="Y471" s="27"/>
    </row>
    <row r="472" spans="1:25" x14ac:dyDescent="0.2">
      <c r="A472" s="26" t="s">
        <v>795</v>
      </c>
      <c r="B472" s="27"/>
      <c r="C472" s="28" t="s">
        <v>796</v>
      </c>
      <c r="D472" s="29"/>
      <c r="E472" s="29"/>
      <c r="F472" s="27"/>
      <c r="G472" s="5">
        <v>2973163</v>
      </c>
      <c r="I472" s="5">
        <v>0</v>
      </c>
      <c r="K472" s="47">
        <v>2973163</v>
      </c>
      <c r="L472" s="27"/>
      <c r="N472" s="47">
        <v>0</v>
      </c>
      <c r="O472" s="27"/>
      <c r="Q472" s="5">
        <v>0</v>
      </c>
      <c r="S472" s="5">
        <v>0</v>
      </c>
      <c r="U472" s="47">
        <v>2973163</v>
      </c>
      <c r="V472" s="27"/>
      <c r="X472" s="47">
        <v>0</v>
      </c>
      <c r="Y472" s="27"/>
    </row>
    <row r="473" spans="1:25" x14ac:dyDescent="0.2">
      <c r="A473" s="26" t="s">
        <v>797</v>
      </c>
      <c r="B473" s="27"/>
      <c r="C473" s="28" t="s">
        <v>798</v>
      </c>
      <c r="D473" s="29"/>
      <c r="E473" s="29"/>
      <c r="F473" s="27"/>
      <c r="G473" s="5">
        <v>10917293</v>
      </c>
      <c r="I473" s="5">
        <v>3550</v>
      </c>
      <c r="K473" s="47">
        <v>10913743</v>
      </c>
      <c r="L473" s="27"/>
      <c r="N473" s="47">
        <v>0</v>
      </c>
      <c r="O473" s="27"/>
      <c r="Q473" s="5">
        <v>0</v>
      </c>
      <c r="S473" s="5">
        <v>0</v>
      </c>
      <c r="U473" s="47">
        <v>10913743</v>
      </c>
      <c r="V473" s="27"/>
      <c r="X473" s="47">
        <v>0</v>
      </c>
      <c r="Y473" s="27"/>
    </row>
    <row r="474" spans="1:25" x14ac:dyDescent="0.2">
      <c r="A474" s="26" t="s">
        <v>799</v>
      </c>
      <c r="B474" s="27"/>
      <c r="C474" s="28" t="s">
        <v>800</v>
      </c>
      <c r="D474" s="29"/>
      <c r="E474" s="29"/>
      <c r="F474" s="27"/>
      <c r="G474" s="5">
        <v>4033169</v>
      </c>
      <c r="I474" s="5">
        <v>281899</v>
      </c>
      <c r="K474" s="47">
        <v>3751270</v>
      </c>
      <c r="L474" s="27"/>
      <c r="N474" s="47">
        <v>0</v>
      </c>
      <c r="O474" s="27"/>
      <c r="Q474" s="5">
        <v>0</v>
      </c>
      <c r="S474" s="5">
        <v>0</v>
      </c>
      <c r="U474" s="47">
        <v>3751270</v>
      </c>
      <c r="V474" s="27"/>
      <c r="X474" s="47">
        <v>0</v>
      </c>
      <c r="Y474" s="27"/>
    </row>
    <row r="475" spans="1:25" x14ac:dyDescent="0.2">
      <c r="A475" s="26" t="s">
        <v>963</v>
      </c>
      <c r="B475" s="27"/>
      <c r="C475" s="28" t="s">
        <v>962</v>
      </c>
      <c r="D475" s="29"/>
      <c r="E475" s="29"/>
      <c r="F475" s="27"/>
      <c r="G475" s="5">
        <v>683630</v>
      </c>
      <c r="I475" s="5">
        <v>3800</v>
      </c>
      <c r="K475" s="47">
        <v>679830</v>
      </c>
      <c r="L475" s="27"/>
      <c r="N475" s="47">
        <v>0</v>
      </c>
      <c r="O475" s="27"/>
      <c r="Q475" s="5">
        <v>0</v>
      </c>
      <c r="S475" s="5">
        <v>0</v>
      </c>
      <c r="U475" s="47">
        <v>679830</v>
      </c>
      <c r="V475" s="27"/>
      <c r="X475" s="47">
        <v>0</v>
      </c>
      <c r="Y475" s="27"/>
    </row>
    <row r="476" spans="1:25" x14ac:dyDescent="0.2">
      <c r="A476" s="26" t="s">
        <v>801</v>
      </c>
      <c r="B476" s="27"/>
      <c r="C476" s="28" t="s">
        <v>802</v>
      </c>
      <c r="D476" s="29"/>
      <c r="E476" s="29"/>
      <c r="F476" s="27"/>
      <c r="G476" s="5">
        <v>235798562</v>
      </c>
      <c r="I476" s="5">
        <v>4087777</v>
      </c>
      <c r="K476" s="47">
        <v>231710785</v>
      </c>
      <c r="L476" s="27"/>
      <c r="N476" s="47">
        <v>0</v>
      </c>
      <c r="O476" s="27"/>
      <c r="Q476" s="5">
        <v>0</v>
      </c>
      <c r="S476" s="5">
        <v>0</v>
      </c>
      <c r="U476" s="47">
        <v>231710785</v>
      </c>
      <c r="V476" s="27"/>
      <c r="X476" s="47">
        <v>0</v>
      </c>
      <c r="Y476" s="27"/>
    </row>
    <row r="477" spans="1:25" x14ac:dyDescent="0.2">
      <c r="A477" s="26" t="s">
        <v>803</v>
      </c>
      <c r="B477" s="27"/>
      <c r="C477" s="28" t="s">
        <v>804</v>
      </c>
      <c r="D477" s="29"/>
      <c r="E477" s="29"/>
      <c r="F477" s="27"/>
      <c r="G477" s="5">
        <v>241141991</v>
      </c>
      <c r="I477" s="5">
        <v>65669304</v>
      </c>
      <c r="K477" s="47">
        <v>175472687</v>
      </c>
      <c r="L477" s="27"/>
      <c r="N477" s="47">
        <v>0</v>
      </c>
      <c r="O477" s="27"/>
      <c r="Q477" s="5">
        <v>0</v>
      </c>
      <c r="S477" s="5">
        <v>0</v>
      </c>
      <c r="U477" s="47">
        <v>175472687</v>
      </c>
      <c r="V477" s="27"/>
      <c r="X477" s="47">
        <v>0</v>
      </c>
      <c r="Y477" s="27"/>
    </row>
    <row r="478" spans="1:25" x14ac:dyDescent="0.2">
      <c r="A478" s="26" t="s">
        <v>805</v>
      </c>
      <c r="B478" s="27"/>
      <c r="C478" s="28" t="s">
        <v>806</v>
      </c>
      <c r="D478" s="29"/>
      <c r="E478" s="29"/>
      <c r="F478" s="27"/>
      <c r="G478" s="5">
        <v>145793651</v>
      </c>
      <c r="I478" s="5">
        <v>10</v>
      </c>
      <c r="K478" s="47">
        <v>145793641</v>
      </c>
      <c r="L478" s="27"/>
      <c r="N478" s="47">
        <v>0</v>
      </c>
      <c r="O478" s="27"/>
      <c r="Q478" s="5">
        <v>0</v>
      </c>
      <c r="S478" s="5">
        <v>0</v>
      </c>
      <c r="U478" s="47">
        <v>145793641</v>
      </c>
      <c r="V478" s="27"/>
      <c r="X478" s="47">
        <v>0</v>
      </c>
      <c r="Y478" s="27"/>
    </row>
    <row r="479" spans="1:25" x14ac:dyDescent="0.2">
      <c r="A479" s="26" t="s">
        <v>807</v>
      </c>
      <c r="B479" s="27"/>
      <c r="C479" s="28" t="s">
        <v>808</v>
      </c>
      <c r="D479" s="29"/>
      <c r="E479" s="29"/>
      <c r="F479" s="27"/>
      <c r="G479" s="5">
        <v>39286580</v>
      </c>
      <c r="I479" s="5">
        <v>30342</v>
      </c>
      <c r="K479" s="47">
        <v>39256238</v>
      </c>
      <c r="L479" s="27"/>
      <c r="N479" s="47">
        <v>0</v>
      </c>
      <c r="O479" s="27"/>
      <c r="Q479" s="5">
        <v>0</v>
      </c>
      <c r="S479" s="5">
        <v>0</v>
      </c>
      <c r="U479" s="47">
        <v>39256238</v>
      </c>
      <c r="V479" s="27"/>
      <c r="X479" s="47">
        <v>0</v>
      </c>
      <c r="Y479" s="27"/>
    </row>
    <row r="480" spans="1:25" x14ac:dyDescent="0.2">
      <c r="A480" s="26" t="s">
        <v>961</v>
      </c>
      <c r="B480" s="27"/>
      <c r="C480" s="28" t="s">
        <v>960</v>
      </c>
      <c r="D480" s="29"/>
      <c r="E480" s="29"/>
      <c r="F480" s="27"/>
      <c r="G480" s="5">
        <v>32500</v>
      </c>
      <c r="I480" s="5">
        <v>0</v>
      </c>
      <c r="K480" s="47">
        <v>32500</v>
      </c>
      <c r="L480" s="27"/>
      <c r="N480" s="47">
        <v>0</v>
      </c>
      <c r="O480" s="27"/>
      <c r="Q480" s="5">
        <v>0</v>
      </c>
      <c r="S480" s="5">
        <v>0</v>
      </c>
      <c r="U480" s="47">
        <v>32500</v>
      </c>
      <c r="V480" s="27"/>
      <c r="X480" s="47">
        <v>0</v>
      </c>
      <c r="Y480" s="27"/>
    </row>
    <row r="481" spans="1:25" x14ac:dyDescent="0.2">
      <c r="A481" s="26" t="s">
        <v>809</v>
      </c>
      <c r="B481" s="27"/>
      <c r="C481" s="28" t="s">
        <v>810</v>
      </c>
      <c r="D481" s="29"/>
      <c r="E481" s="29"/>
      <c r="F481" s="27"/>
      <c r="G481" s="5">
        <v>267945043</v>
      </c>
      <c r="I481" s="5">
        <v>144340016</v>
      </c>
      <c r="K481" s="47">
        <v>123605027</v>
      </c>
      <c r="L481" s="27"/>
      <c r="N481" s="47">
        <v>0</v>
      </c>
      <c r="O481" s="27"/>
      <c r="Q481" s="5">
        <v>0</v>
      </c>
      <c r="S481" s="5">
        <v>0</v>
      </c>
      <c r="U481" s="47">
        <v>123605027</v>
      </c>
      <c r="V481" s="27"/>
      <c r="X481" s="47">
        <v>0</v>
      </c>
      <c r="Y481" s="27"/>
    </row>
    <row r="482" spans="1:25" x14ac:dyDescent="0.2">
      <c r="A482" s="26" t="s">
        <v>811</v>
      </c>
      <c r="B482" s="27"/>
      <c r="C482" s="28" t="s">
        <v>812</v>
      </c>
      <c r="D482" s="29"/>
      <c r="E482" s="29"/>
      <c r="F482" s="27"/>
      <c r="G482" s="5">
        <v>133571149</v>
      </c>
      <c r="I482" s="5">
        <v>64376679</v>
      </c>
      <c r="K482" s="47">
        <v>69194470</v>
      </c>
      <c r="L482" s="27"/>
      <c r="N482" s="47">
        <v>0</v>
      </c>
      <c r="O482" s="27"/>
      <c r="Q482" s="5">
        <v>0</v>
      </c>
      <c r="S482" s="5">
        <v>0</v>
      </c>
      <c r="U482" s="47">
        <v>69194470</v>
      </c>
      <c r="V482" s="27"/>
      <c r="X482" s="47">
        <v>0</v>
      </c>
      <c r="Y482" s="27"/>
    </row>
    <row r="483" spans="1:25" x14ac:dyDescent="0.2">
      <c r="A483" s="26" t="s">
        <v>813</v>
      </c>
      <c r="B483" s="27"/>
      <c r="C483" s="28" t="s">
        <v>814</v>
      </c>
      <c r="D483" s="29"/>
      <c r="E483" s="29"/>
      <c r="F483" s="27"/>
      <c r="G483" s="5">
        <v>334603067</v>
      </c>
      <c r="I483" s="5">
        <v>146268161</v>
      </c>
      <c r="K483" s="47">
        <v>188334906</v>
      </c>
      <c r="L483" s="27"/>
      <c r="N483" s="47">
        <v>0</v>
      </c>
      <c r="O483" s="27"/>
      <c r="Q483" s="5">
        <v>0</v>
      </c>
      <c r="S483" s="5">
        <v>0</v>
      </c>
      <c r="U483" s="47">
        <v>188334906</v>
      </c>
      <c r="V483" s="27"/>
      <c r="X483" s="47">
        <v>0</v>
      </c>
      <c r="Y483" s="27"/>
    </row>
    <row r="484" spans="1:25" x14ac:dyDescent="0.2">
      <c r="A484" s="26" t="s">
        <v>959</v>
      </c>
      <c r="B484" s="27"/>
      <c r="C484" s="28" t="s">
        <v>958</v>
      </c>
      <c r="D484" s="29"/>
      <c r="E484" s="29"/>
      <c r="F484" s="27"/>
      <c r="G484" s="5">
        <v>320379</v>
      </c>
      <c r="I484" s="5">
        <v>0</v>
      </c>
      <c r="K484" s="47">
        <v>320379</v>
      </c>
      <c r="L484" s="27"/>
      <c r="N484" s="47">
        <v>0</v>
      </c>
      <c r="O484" s="27"/>
      <c r="Q484" s="5">
        <v>0</v>
      </c>
      <c r="S484" s="5">
        <v>0</v>
      </c>
      <c r="U484" s="47">
        <v>320379</v>
      </c>
      <c r="V484" s="27"/>
      <c r="X484" s="47">
        <v>0</v>
      </c>
      <c r="Y484" s="27"/>
    </row>
    <row r="485" spans="1:25" x14ac:dyDescent="0.2">
      <c r="A485" s="26" t="s">
        <v>815</v>
      </c>
      <c r="B485" s="27"/>
      <c r="C485" s="28" t="s">
        <v>816</v>
      </c>
      <c r="D485" s="29"/>
      <c r="E485" s="29"/>
      <c r="F485" s="27"/>
      <c r="G485" s="5">
        <v>936771137</v>
      </c>
      <c r="I485" s="5">
        <v>101410905</v>
      </c>
      <c r="K485" s="47">
        <v>835360232</v>
      </c>
      <c r="L485" s="27"/>
      <c r="N485" s="47">
        <v>0</v>
      </c>
      <c r="O485" s="27"/>
      <c r="Q485" s="5">
        <v>0</v>
      </c>
      <c r="S485" s="5">
        <v>0</v>
      </c>
      <c r="U485" s="47">
        <v>835360232</v>
      </c>
      <c r="V485" s="27"/>
      <c r="X485" s="47">
        <v>0</v>
      </c>
      <c r="Y485" s="27"/>
    </row>
    <row r="486" spans="1:25" x14ac:dyDescent="0.2">
      <c r="A486" s="26" t="s">
        <v>817</v>
      </c>
      <c r="B486" s="27"/>
      <c r="C486" s="28" t="s">
        <v>818</v>
      </c>
      <c r="D486" s="29"/>
      <c r="E486" s="29"/>
      <c r="F486" s="27"/>
      <c r="G486" s="5">
        <v>15144725</v>
      </c>
      <c r="I486" s="5">
        <v>27810</v>
      </c>
      <c r="K486" s="47">
        <v>15116915</v>
      </c>
      <c r="L486" s="27"/>
      <c r="N486" s="47">
        <v>0</v>
      </c>
      <c r="O486" s="27"/>
      <c r="Q486" s="5">
        <v>0</v>
      </c>
      <c r="S486" s="5">
        <v>0</v>
      </c>
      <c r="U486" s="47">
        <v>15116915</v>
      </c>
      <c r="V486" s="27"/>
      <c r="X486" s="47">
        <v>0</v>
      </c>
      <c r="Y486" s="27"/>
    </row>
    <row r="487" spans="1:25" x14ac:dyDescent="0.2">
      <c r="A487" s="26" t="s">
        <v>819</v>
      </c>
      <c r="B487" s="27"/>
      <c r="C487" s="28" t="s">
        <v>820</v>
      </c>
      <c r="D487" s="29"/>
      <c r="E487" s="29"/>
      <c r="F487" s="27"/>
      <c r="G487" s="5">
        <v>18478633</v>
      </c>
      <c r="I487" s="5">
        <v>0</v>
      </c>
      <c r="K487" s="47">
        <v>18478633</v>
      </c>
      <c r="L487" s="27"/>
      <c r="N487" s="47">
        <v>0</v>
      </c>
      <c r="O487" s="27"/>
      <c r="Q487" s="5">
        <v>0</v>
      </c>
      <c r="S487" s="5">
        <v>0</v>
      </c>
      <c r="U487" s="47">
        <v>18478633</v>
      </c>
      <c r="V487" s="27"/>
      <c r="X487" s="47">
        <v>0</v>
      </c>
      <c r="Y487" s="27"/>
    </row>
    <row r="488" spans="1:25" x14ac:dyDescent="0.2">
      <c r="A488" s="26" t="s">
        <v>821</v>
      </c>
      <c r="B488" s="27"/>
      <c r="C488" s="28" t="s">
        <v>822</v>
      </c>
      <c r="D488" s="29"/>
      <c r="E488" s="29"/>
      <c r="F488" s="27"/>
      <c r="G488" s="5">
        <v>3788317</v>
      </c>
      <c r="I488" s="5">
        <v>0</v>
      </c>
      <c r="K488" s="47">
        <v>3788317</v>
      </c>
      <c r="L488" s="27"/>
      <c r="N488" s="47">
        <v>0</v>
      </c>
      <c r="O488" s="27"/>
      <c r="Q488" s="5">
        <v>0</v>
      </c>
      <c r="S488" s="5">
        <v>0</v>
      </c>
      <c r="U488" s="47">
        <v>3788317</v>
      </c>
      <c r="V488" s="27"/>
      <c r="X488" s="47">
        <v>0</v>
      </c>
      <c r="Y488" s="27"/>
    </row>
    <row r="489" spans="1:25" x14ac:dyDescent="0.2">
      <c r="A489" s="26" t="s">
        <v>823</v>
      </c>
      <c r="B489" s="27"/>
      <c r="C489" s="28" t="s">
        <v>824</v>
      </c>
      <c r="D489" s="29"/>
      <c r="E489" s="29"/>
      <c r="F489" s="27"/>
      <c r="G489" s="5">
        <v>188956446</v>
      </c>
      <c r="I489" s="5">
        <v>78479270</v>
      </c>
      <c r="K489" s="47">
        <v>110477176</v>
      </c>
      <c r="L489" s="27"/>
      <c r="N489" s="47">
        <v>0</v>
      </c>
      <c r="O489" s="27"/>
      <c r="Q489" s="5">
        <v>0</v>
      </c>
      <c r="S489" s="5">
        <v>0</v>
      </c>
      <c r="U489" s="47">
        <v>110477176</v>
      </c>
      <c r="V489" s="27"/>
      <c r="X489" s="47">
        <v>0</v>
      </c>
      <c r="Y489" s="27"/>
    </row>
    <row r="490" spans="1:25" x14ac:dyDescent="0.2">
      <c r="A490" s="26" t="s">
        <v>825</v>
      </c>
      <c r="B490" s="27"/>
      <c r="C490" s="28" t="s">
        <v>826</v>
      </c>
      <c r="D490" s="29"/>
      <c r="E490" s="29"/>
      <c r="F490" s="27"/>
      <c r="G490" s="5">
        <v>2976868</v>
      </c>
      <c r="I490" s="5">
        <v>0</v>
      </c>
      <c r="K490" s="47">
        <v>2976868</v>
      </c>
      <c r="L490" s="27"/>
      <c r="N490" s="47">
        <v>0</v>
      </c>
      <c r="O490" s="27"/>
      <c r="Q490" s="5">
        <v>0</v>
      </c>
      <c r="S490" s="5">
        <v>0</v>
      </c>
      <c r="U490" s="47">
        <v>2976868</v>
      </c>
      <c r="V490" s="27"/>
      <c r="X490" s="47">
        <v>0</v>
      </c>
      <c r="Y490" s="27"/>
    </row>
    <row r="491" spans="1:25" x14ac:dyDescent="0.2">
      <c r="A491" s="26" t="s">
        <v>827</v>
      </c>
      <c r="B491" s="27"/>
      <c r="C491" s="28" t="s">
        <v>828</v>
      </c>
      <c r="D491" s="29"/>
      <c r="E491" s="29"/>
      <c r="F491" s="27"/>
      <c r="G491" s="5">
        <v>34837432</v>
      </c>
      <c r="I491" s="5">
        <v>0</v>
      </c>
      <c r="K491" s="47">
        <v>34837432</v>
      </c>
      <c r="L491" s="27"/>
      <c r="N491" s="47">
        <v>0</v>
      </c>
      <c r="O491" s="27"/>
      <c r="Q491" s="5">
        <v>0</v>
      </c>
      <c r="S491" s="5">
        <v>0</v>
      </c>
      <c r="U491" s="47">
        <v>34837432</v>
      </c>
      <c r="V491" s="27"/>
      <c r="X491" s="47">
        <v>0</v>
      </c>
      <c r="Y491" s="27"/>
    </row>
    <row r="492" spans="1:25" x14ac:dyDescent="0.2">
      <c r="A492" s="26" t="s">
        <v>829</v>
      </c>
      <c r="B492" s="27"/>
      <c r="C492" s="28" t="s">
        <v>830</v>
      </c>
      <c r="D492" s="29"/>
      <c r="E492" s="29"/>
      <c r="F492" s="27"/>
      <c r="G492" s="5">
        <v>56495829</v>
      </c>
      <c r="I492" s="5">
        <v>3307804</v>
      </c>
      <c r="K492" s="47">
        <v>53188025</v>
      </c>
      <c r="L492" s="27"/>
      <c r="N492" s="47">
        <v>0</v>
      </c>
      <c r="O492" s="27"/>
      <c r="Q492" s="5">
        <v>0</v>
      </c>
      <c r="S492" s="5">
        <v>0</v>
      </c>
      <c r="U492" s="47">
        <v>53188025</v>
      </c>
      <c r="V492" s="27"/>
      <c r="X492" s="47">
        <v>0</v>
      </c>
      <c r="Y492" s="27"/>
    </row>
    <row r="493" spans="1:25" x14ac:dyDescent="0.2">
      <c r="A493" s="26" t="s">
        <v>831</v>
      </c>
      <c r="B493" s="27"/>
      <c r="C493" s="28" t="s">
        <v>832</v>
      </c>
      <c r="D493" s="29"/>
      <c r="E493" s="29"/>
      <c r="F493" s="27"/>
      <c r="G493" s="5">
        <v>6712936</v>
      </c>
      <c r="I493" s="5">
        <v>0</v>
      </c>
      <c r="K493" s="47">
        <v>6712936</v>
      </c>
      <c r="L493" s="27"/>
      <c r="N493" s="47">
        <v>0</v>
      </c>
      <c r="O493" s="27"/>
      <c r="Q493" s="5">
        <v>0</v>
      </c>
      <c r="S493" s="5">
        <v>0</v>
      </c>
      <c r="U493" s="47">
        <v>6712936</v>
      </c>
      <c r="V493" s="27"/>
      <c r="X493" s="47">
        <v>0</v>
      </c>
      <c r="Y493" s="27"/>
    </row>
    <row r="494" spans="1:25" x14ac:dyDescent="0.2">
      <c r="A494" s="26" t="s">
        <v>833</v>
      </c>
      <c r="B494" s="27"/>
      <c r="C494" s="28" t="s">
        <v>834</v>
      </c>
      <c r="D494" s="29"/>
      <c r="E494" s="29"/>
      <c r="F494" s="27"/>
      <c r="G494" s="5">
        <v>15107531</v>
      </c>
      <c r="I494" s="5">
        <v>0</v>
      </c>
      <c r="K494" s="47">
        <v>15107531</v>
      </c>
      <c r="L494" s="27"/>
      <c r="N494" s="47">
        <v>0</v>
      </c>
      <c r="O494" s="27"/>
      <c r="Q494" s="5">
        <v>0</v>
      </c>
      <c r="S494" s="5">
        <v>0</v>
      </c>
      <c r="U494" s="47">
        <v>15107531</v>
      </c>
      <c r="V494" s="27"/>
      <c r="X494" s="47">
        <v>0</v>
      </c>
      <c r="Y494" s="27"/>
    </row>
    <row r="495" spans="1:25" x14ac:dyDescent="0.2">
      <c r="A495" s="26" t="s">
        <v>957</v>
      </c>
      <c r="B495" s="27"/>
      <c r="C495" s="28" t="s">
        <v>956</v>
      </c>
      <c r="D495" s="29"/>
      <c r="E495" s="29"/>
      <c r="F495" s="27"/>
      <c r="G495" s="5">
        <v>7462632</v>
      </c>
      <c r="I495" s="5">
        <v>1388819</v>
      </c>
      <c r="K495" s="47">
        <v>6073813</v>
      </c>
      <c r="L495" s="27"/>
      <c r="N495" s="47">
        <v>0</v>
      </c>
      <c r="O495" s="27"/>
      <c r="Q495" s="5">
        <v>0</v>
      </c>
      <c r="S495" s="5">
        <v>0</v>
      </c>
      <c r="U495" s="47">
        <v>6073813</v>
      </c>
      <c r="V495" s="27"/>
      <c r="X495" s="47">
        <v>0</v>
      </c>
      <c r="Y495" s="27"/>
    </row>
    <row r="496" spans="1:25" x14ac:dyDescent="0.2">
      <c r="A496" s="26" t="s">
        <v>835</v>
      </c>
      <c r="B496" s="27"/>
      <c r="C496" s="28" t="s">
        <v>836</v>
      </c>
      <c r="D496" s="29"/>
      <c r="E496" s="29"/>
      <c r="F496" s="27"/>
      <c r="G496" s="5">
        <v>804478756</v>
      </c>
      <c r="I496" s="5">
        <v>352484390</v>
      </c>
      <c r="K496" s="47">
        <v>451994366</v>
      </c>
      <c r="L496" s="27"/>
      <c r="N496" s="47">
        <v>0</v>
      </c>
      <c r="O496" s="27"/>
      <c r="Q496" s="5">
        <v>0</v>
      </c>
      <c r="S496" s="5">
        <v>0</v>
      </c>
      <c r="U496" s="47">
        <v>451994366</v>
      </c>
      <c r="V496" s="27"/>
      <c r="X496" s="47">
        <v>0</v>
      </c>
      <c r="Y496" s="27"/>
    </row>
    <row r="497" spans="1:25" x14ac:dyDescent="0.2">
      <c r="A497" s="26" t="s">
        <v>955</v>
      </c>
      <c r="B497" s="27"/>
      <c r="C497" s="28" t="s">
        <v>954</v>
      </c>
      <c r="D497" s="29"/>
      <c r="E497" s="29"/>
      <c r="F497" s="27"/>
      <c r="G497" s="5">
        <v>415070776</v>
      </c>
      <c r="I497" s="5">
        <v>205513590</v>
      </c>
      <c r="K497" s="47">
        <v>209557186</v>
      </c>
      <c r="L497" s="27"/>
      <c r="N497" s="47">
        <v>0</v>
      </c>
      <c r="O497" s="27"/>
      <c r="Q497" s="5">
        <v>0</v>
      </c>
      <c r="S497" s="5">
        <v>0</v>
      </c>
      <c r="U497" s="47">
        <v>209557186</v>
      </c>
      <c r="V497" s="27"/>
      <c r="X497" s="47">
        <v>0</v>
      </c>
      <c r="Y497" s="27"/>
    </row>
    <row r="498" spans="1:25" x14ac:dyDescent="0.2">
      <c r="A498" s="26" t="s">
        <v>837</v>
      </c>
      <c r="B498" s="27"/>
      <c r="C498" s="28" t="s">
        <v>838</v>
      </c>
      <c r="D498" s="29"/>
      <c r="E498" s="29"/>
      <c r="F498" s="27"/>
      <c r="G498" s="5">
        <v>98348269</v>
      </c>
      <c r="I498" s="5">
        <v>22107115</v>
      </c>
      <c r="K498" s="47">
        <v>76241154</v>
      </c>
      <c r="L498" s="27"/>
      <c r="N498" s="47">
        <v>0</v>
      </c>
      <c r="O498" s="27"/>
      <c r="Q498" s="5">
        <v>0</v>
      </c>
      <c r="S498" s="5">
        <v>0</v>
      </c>
      <c r="U498" s="47">
        <v>76241154</v>
      </c>
      <c r="V498" s="27"/>
      <c r="X498" s="47">
        <v>0</v>
      </c>
      <c r="Y498" s="27"/>
    </row>
    <row r="499" spans="1:25" x14ac:dyDescent="0.2">
      <c r="A499" s="26" t="s">
        <v>839</v>
      </c>
      <c r="B499" s="27"/>
      <c r="C499" s="28" t="s">
        <v>840</v>
      </c>
      <c r="D499" s="29"/>
      <c r="E499" s="29"/>
      <c r="F499" s="27"/>
      <c r="G499" s="5">
        <v>51150814</v>
      </c>
      <c r="I499" s="5">
        <v>0</v>
      </c>
      <c r="K499" s="47">
        <v>51150814</v>
      </c>
      <c r="L499" s="27"/>
      <c r="N499" s="47">
        <v>0</v>
      </c>
      <c r="O499" s="27"/>
      <c r="Q499" s="5">
        <v>0</v>
      </c>
      <c r="S499" s="5">
        <v>0</v>
      </c>
      <c r="U499" s="47">
        <v>51150814</v>
      </c>
      <c r="V499" s="27"/>
      <c r="X499" s="47">
        <v>0</v>
      </c>
      <c r="Y499" s="27"/>
    </row>
    <row r="500" spans="1:25" x14ac:dyDescent="0.2">
      <c r="A500" s="26" t="s">
        <v>841</v>
      </c>
      <c r="B500" s="27"/>
      <c r="C500" s="28" t="s">
        <v>842</v>
      </c>
      <c r="D500" s="29"/>
      <c r="E500" s="29"/>
      <c r="F500" s="27"/>
      <c r="G500" s="5">
        <v>2612140</v>
      </c>
      <c r="I500" s="5">
        <v>0</v>
      </c>
      <c r="K500" s="47">
        <v>2612140</v>
      </c>
      <c r="L500" s="27"/>
      <c r="N500" s="47">
        <v>0</v>
      </c>
      <c r="O500" s="27"/>
      <c r="Q500" s="5">
        <v>0</v>
      </c>
      <c r="S500" s="5">
        <v>0</v>
      </c>
      <c r="U500" s="47">
        <v>2612140</v>
      </c>
      <c r="V500" s="27"/>
      <c r="X500" s="47">
        <v>0</v>
      </c>
      <c r="Y500" s="27"/>
    </row>
    <row r="501" spans="1:25" x14ac:dyDescent="0.2">
      <c r="A501" s="26" t="s">
        <v>843</v>
      </c>
      <c r="B501" s="27"/>
      <c r="C501" s="28" t="s">
        <v>844</v>
      </c>
      <c r="D501" s="29"/>
      <c r="E501" s="29"/>
      <c r="F501" s="27"/>
      <c r="G501" s="5">
        <v>8808550</v>
      </c>
      <c r="I501" s="5">
        <v>0</v>
      </c>
      <c r="K501" s="47">
        <v>8808550</v>
      </c>
      <c r="L501" s="27"/>
      <c r="N501" s="47">
        <v>0</v>
      </c>
      <c r="O501" s="27"/>
      <c r="Q501" s="5">
        <v>0</v>
      </c>
      <c r="S501" s="5">
        <v>0</v>
      </c>
      <c r="U501" s="47">
        <v>8808550</v>
      </c>
      <c r="V501" s="27"/>
      <c r="X501" s="47">
        <v>0</v>
      </c>
      <c r="Y501" s="27"/>
    </row>
    <row r="502" spans="1:25" x14ac:dyDescent="0.2">
      <c r="A502" s="26" t="s">
        <v>845</v>
      </c>
      <c r="B502" s="27"/>
      <c r="C502" s="28" t="s">
        <v>846</v>
      </c>
      <c r="D502" s="29"/>
      <c r="E502" s="29"/>
      <c r="F502" s="27"/>
      <c r="G502" s="5">
        <v>407915774</v>
      </c>
      <c r="I502" s="5">
        <v>162952402</v>
      </c>
      <c r="K502" s="47">
        <v>244963372</v>
      </c>
      <c r="L502" s="27"/>
      <c r="N502" s="47">
        <v>0</v>
      </c>
      <c r="O502" s="27"/>
      <c r="Q502" s="5">
        <v>0</v>
      </c>
      <c r="S502" s="5">
        <v>0</v>
      </c>
      <c r="U502" s="47">
        <v>244963372</v>
      </c>
      <c r="V502" s="27"/>
      <c r="X502" s="47">
        <v>0</v>
      </c>
      <c r="Y502" s="27"/>
    </row>
    <row r="503" spans="1:25" x14ac:dyDescent="0.2">
      <c r="A503" s="26" t="s">
        <v>849</v>
      </c>
      <c r="B503" s="27"/>
      <c r="C503" s="28" t="s">
        <v>850</v>
      </c>
      <c r="D503" s="29"/>
      <c r="E503" s="29"/>
      <c r="F503" s="27"/>
      <c r="G503" s="5">
        <v>18065000</v>
      </c>
      <c r="I503" s="5">
        <v>0</v>
      </c>
      <c r="K503" s="47">
        <v>18065000</v>
      </c>
      <c r="L503" s="27"/>
      <c r="N503" s="47">
        <v>0</v>
      </c>
      <c r="O503" s="27"/>
      <c r="Q503" s="5">
        <v>0</v>
      </c>
      <c r="S503" s="5">
        <v>0</v>
      </c>
      <c r="U503" s="47">
        <v>18065000</v>
      </c>
      <c r="V503" s="27"/>
      <c r="X503" s="47">
        <v>0</v>
      </c>
      <c r="Y503" s="27"/>
    </row>
    <row r="504" spans="1:25" x14ac:dyDescent="0.2">
      <c r="A504" s="26" t="s">
        <v>851</v>
      </c>
      <c r="B504" s="27"/>
      <c r="C504" s="28" t="s">
        <v>852</v>
      </c>
      <c r="D504" s="29"/>
      <c r="E504" s="29"/>
      <c r="F504" s="27"/>
      <c r="G504" s="5">
        <v>139589996</v>
      </c>
      <c r="I504" s="5">
        <v>41329998</v>
      </c>
      <c r="K504" s="47">
        <v>98259998</v>
      </c>
      <c r="L504" s="27"/>
      <c r="N504" s="47">
        <v>0</v>
      </c>
      <c r="O504" s="27"/>
      <c r="Q504" s="5">
        <v>0</v>
      </c>
      <c r="S504" s="5">
        <v>0</v>
      </c>
      <c r="U504" s="47">
        <v>98259998</v>
      </c>
      <c r="V504" s="27"/>
      <c r="X504" s="47">
        <v>0</v>
      </c>
      <c r="Y504" s="27"/>
    </row>
    <row r="505" spans="1:25" x14ac:dyDescent="0.2">
      <c r="A505" s="26" t="s">
        <v>853</v>
      </c>
      <c r="B505" s="27"/>
      <c r="C505" s="28" t="s">
        <v>854</v>
      </c>
      <c r="D505" s="29"/>
      <c r="E505" s="29"/>
      <c r="F505" s="27"/>
      <c r="G505" s="5">
        <v>336145925</v>
      </c>
      <c r="I505" s="5">
        <v>177508917</v>
      </c>
      <c r="K505" s="47">
        <v>158637008</v>
      </c>
      <c r="L505" s="27"/>
      <c r="N505" s="47">
        <v>0</v>
      </c>
      <c r="O505" s="27"/>
      <c r="Q505" s="5">
        <v>0</v>
      </c>
      <c r="S505" s="5">
        <v>0</v>
      </c>
      <c r="U505" s="47">
        <v>158637008</v>
      </c>
      <c r="V505" s="27"/>
      <c r="X505" s="47">
        <v>0</v>
      </c>
      <c r="Y505" s="27"/>
    </row>
    <row r="506" spans="1:25" x14ac:dyDescent="0.2">
      <c r="A506" s="26" t="s">
        <v>855</v>
      </c>
      <c r="B506" s="27"/>
      <c r="C506" s="28" t="s">
        <v>856</v>
      </c>
      <c r="D506" s="29"/>
      <c r="E506" s="29"/>
      <c r="F506" s="27"/>
      <c r="G506" s="5">
        <v>164886709</v>
      </c>
      <c r="I506" s="5">
        <v>0</v>
      </c>
      <c r="K506" s="47">
        <v>164886709</v>
      </c>
      <c r="L506" s="27"/>
      <c r="N506" s="47">
        <v>0</v>
      </c>
      <c r="O506" s="27"/>
      <c r="Q506" s="5">
        <v>0</v>
      </c>
      <c r="S506" s="5">
        <v>0</v>
      </c>
      <c r="U506" s="47">
        <v>164886709</v>
      </c>
      <c r="V506" s="27"/>
      <c r="X506" s="47">
        <v>0</v>
      </c>
      <c r="Y506" s="27"/>
    </row>
    <row r="507" spans="1:25" x14ac:dyDescent="0.2">
      <c r="A507" s="26" t="s">
        <v>857</v>
      </c>
      <c r="B507" s="27"/>
      <c r="C507" s="28" t="s">
        <v>858</v>
      </c>
      <c r="D507" s="29"/>
      <c r="E507" s="29"/>
      <c r="F507" s="27"/>
      <c r="G507" s="5">
        <v>23881269</v>
      </c>
      <c r="I507" s="5">
        <v>10742080</v>
      </c>
      <c r="K507" s="47">
        <v>13139189</v>
      </c>
      <c r="L507" s="27"/>
      <c r="N507" s="47">
        <v>0</v>
      </c>
      <c r="O507" s="27"/>
      <c r="Q507" s="5">
        <v>0</v>
      </c>
      <c r="S507" s="5">
        <v>0</v>
      </c>
      <c r="U507" s="47">
        <v>13139189</v>
      </c>
      <c r="V507" s="27"/>
      <c r="X507" s="47">
        <v>0</v>
      </c>
      <c r="Y507" s="27"/>
    </row>
    <row r="508" spans="1:25" x14ac:dyDescent="0.2">
      <c r="A508" s="26" t="s">
        <v>859</v>
      </c>
      <c r="B508" s="27"/>
      <c r="C508" s="28" t="s">
        <v>860</v>
      </c>
      <c r="D508" s="29"/>
      <c r="E508" s="29"/>
      <c r="F508" s="27"/>
      <c r="G508" s="5">
        <v>888727</v>
      </c>
      <c r="I508" s="5">
        <v>0</v>
      </c>
      <c r="K508" s="47">
        <v>888727</v>
      </c>
      <c r="L508" s="27"/>
      <c r="N508" s="47">
        <v>0</v>
      </c>
      <c r="O508" s="27"/>
      <c r="Q508" s="5">
        <v>0</v>
      </c>
      <c r="S508" s="5">
        <v>0</v>
      </c>
      <c r="U508" s="47">
        <v>888727</v>
      </c>
      <c r="V508" s="27"/>
      <c r="X508" s="47">
        <v>0</v>
      </c>
      <c r="Y508" s="27"/>
    </row>
    <row r="509" spans="1:25" x14ac:dyDescent="0.2">
      <c r="A509" s="26" t="s">
        <v>953</v>
      </c>
      <c r="B509" s="27"/>
      <c r="C509" s="28" t="s">
        <v>952</v>
      </c>
      <c r="D509" s="29"/>
      <c r="E509" s="29"/>
      <c r="F509" s="27"/>
      <c r="G509" s="5">
        <v>2679142</v>
      </c>
      <c r="I509" s="5">
        <v>140400</v>
      </c>
      <c r="K509" s="47">
        <v>2538742</v>
      </c>
      <c r="L509" s="27"/>
      <c r="N509" s="47">
        <v>0</v>
      </c>
      <c r="O509" s="27"/>
      <c r="Q509" s="5">
        <v>0</v>
      </c>
      <c r="S509" s="5">
        <v>0</v>
      </c>
      <c r="U509" s="47">
        <v>2538742</v>
      </c>
      <c r="V509" s="27"/>
      <c r="X509" s="47">
        <v>0</v>
      </c>
      <c r="Y509" s="27"/>
    </row>
    <row r="510" spans="1:25" x14ac:dyDescent="0.2">
      <c r="A510" s="26" t="s">
        <v>861</v>
      </c>
      <c r="B510" s="27"/>
      <c r="C510" s="28" t="s">
        <v>862</v>
      </c>
      <c r="D510" s="29"/>
      <c r="E510" s="29"/>
      <c r="F510" s="27"/>
      <c r="G510" s="5">
        <v>43983000</v>
      </c>
      <c r="I510" s="5">
        <v>0</v>
      </c>
      <c r="K510" s="47">
        <v>43983000</v>
      </c>
      <c r="L510" s="27"/>
      <c r="N510" s="47">
        <v>0</v>
      </c>
      <c r="O510" s="27"/>
      <c r="Q510" s="5">
        <v>0</v>
      </c>
      <c r="S510" s="5">
        <v>0</v>
      </c>
      <c r="U510" s="47">
        <v>43983000</v>
      </c>
      <c r="V510" s="27"/>
      <c r="X510" s="47">
        <v>0</v>
      </c>
      <c r="Y510" s="27"/>
    </row>
    <row r="511" spans="1:25" x14ac:dyDescent="0.2">
      <c r="A511" s="26" t="s">
        <v>863</v>
      </c>
      <c r="B511" s="27"/>
      <c r="C511" s="28" t="s">
        <v>864</v>
      </c>
      <c r="D511" s="29"/>
      <c r="E511" s="29"/>
      <c r="F511" s="27"/>
      <c r="G511" s="5">
        <v>60816455</v>
      </c>
      <c r="I511" s="5">
        <v>3935000</v>
      </c>
      <c r="K511" s="47">
        <v>56881455</v>
      </c>
      <c r="L511" s="27"/>
      <c r="N511" s="47">
        <v>0</v>
      </c>
      <c r="O511" s="27"/>
      <c r="Q511" s="5">
        <v>0</v>
      </c>
      <c r="S511" s="5">
        <v>0</v>
      </c>
      <c r="U511" s="47">
        <v>56881455</v>
      </c>
      <c r="V511" s="27"/>
      <c r="X511" s="47">
        <v>0</v>
      </c>
      <c r="Y511" s="27"/>
    </row>
    <row r="512" spans="1:25" x14ac:dyDescent="0.2">
      <c r="A512" s="26" t="s">
        <v>865</v>
      </c>
      <c r="B512" s="27"/>
      <c r="C512" s="28" t="s">
        <v>866</v>
      </c>
      <c r="D512" s="29"/>
      <c r="E512" s="29"/>
      <c r="F512" s="27"/>
      <c r="G512" s="5">
        <v>192278582</v>
      </c>
      <c r="I512" s="5">
        <v>75745551</v>
      </c>
      <c r="K512" s="47">
        <v>116533031</v>
      </c>
      <c r="L512" s="27"/>
      <c r="N512" s="47">
        <v>0</v>
      </c>
      <c r="O512" s="27"/>
      <c r="Q512" s="5">
        <v>0</v>
      </c>
      <c r="S512" s="5">
        <v>0</v>
      </c>
      <c r="U512" s="47">
        <v>116533031</v>
      </c>
      <c r="V512" s="27"/>
      <c r="X512" s="47">
        <v>0</v>
      </c>
      <c r="Y512" s="27"/>
    </row>
    <row r="513" spans="1:25" x14ac:dyDescent="0.2">
      <c r="A513" s="26" t="s">
        <v>867</v>
      </c>
      <c r="B513" s="27"/>
      <c r="C513" s="28" t="s">
        <v>868</v>
      </c>
      <c r="D513" s="29"/>
      <c r="E513" s="29"/>
      <c r="F513" s="27"/>
      <c r="G513" s="5">
        <v>35968735</v>
      </c>
      <c r="I513" s="5">
        <v>602085</v>
      </c>
      <c r="K513" s="47">
        <v>35366650</v>
      </c>
      <c r="L513" s="27"/>
      <c r="N513" s="47">
        <v>0</v>
      </c>
      <c r="O513" s="27"/>
      <c r="Q513" s="5">
        <v>0</v>
      </c>
      <c r="S513" s="5">
        <v>0</v>
      </c>
      <c r="U513" s="47">
        <v>35366650</v>
      </c>
      <c r="V513" s="27"/>
      <c r="X513" s="47">
        <v>0</v>
      </c>
      <c r="Y513" s="27"/>
    </row>
    <row r="514" spans="1:25" x14ac:dyDescent="0.2">
      <c r="A514" s="26" t="s">
        <v>869</v>
      </c>
      <c r="B514" s="27"/>
      <c r="C514" s="28" t="s">
        <v>870</v>
      </c>
      <c r="D514" s="29"/>
      <c r="E514" s="29"/>
      <c r="F514" s="27"/>
      <c r="G514" s="5">
        <v>122526370</v>
      </c>
      <c r="I514" s="5">
        <v>0</v>
      </c>
      <c r="K514" s="47">
        <v>122526370</v>
      </c>
      <c r="L514" s="27"/>
      <c r="N514" s="47">
        <v>0</v>
      </c>
      <c r="O514" s="27"/>
      <c r="Q514" s="5">
        <v>0</v>
      </c>
      <c r="S514" s="5">
        <v>0</v>
      </c>
      <c r="U514" s="47">
        <v>122526370</v>
      </c>
      <c r="V514" s="27"/>
      <c r="X514" s="47">
        <v>0</v>
      </c>
      <c r="Y514" s="27"/>
    </row>
    <row r="515" spans="1:25" x14ac:dyDescent="0.2">
      <c r="A515" s="26" t="s">
        <v>873</v>
      </c>
      <c r="B515" s="27"/>
      <c r="C515" s="28" t="s">
        <v>874</v>
      </c>
      <c r="D515" s="29"/>
      <c r="E515" s="29"/>
      <c r="F515" s="27"/>
      <c r="G515" s="5">
        <v>5480326</v>
      </c>
      <c r="I515" s="5">
        <v>0</v>
      </c>
      <c r="K515" s="47">
        <v>5480326</v>
      </c>
      <c r="L515" s="27"/>
      <c r="N515" s="47">
        <v>0</v>
      </c>
      <c r="O515" s="27"/>
      <c r="Q515" s="5">
        <v>0</v>
      </c>
      <c r="S515" s="5">
        <v>0</v>
      </c>
      <c r="U515" s="47">
        <v>5480326</v>
      </c>
      <c r="V515" s="27"/>
      <c r="X515" s="47">
        <v>0</v>
      </c>
      <c r="Y515" s="27"/>
    </row>
    <row r="516" spans="1:25" x14ac:dyDescent="0.2">
      <c r="A516" s="26" t="s">
        <v>875</v>
      </c>
      <c r="B516" s="27"/>
      <c r="C516" s="28" t="s">
        <v>876</v>
      </c>
      <c r="D516" s="29"/>
      <c r="E516" s="29"/>
      <c r="F516" s="27"/>
      <c r="G516" s="5">
        <v>89700</v>
      </c>
      <c r="I516" s="5">
        <v>0</v>
      </c>
      <c r="K516" s="47">
        <v>89700</v>
      </c>
      <c r="L516" s="27"/>
      <c r="N516" s="47">
        <v>0</v>
      </c>
      <c r="O516" s="27"/>
      <c r="Q516" s="5">
        <v>0</v>
      </c>
      <c r="S516" s="5">
        <v>0</v>
      </c>
      <c r="U516" s="47">
        <v>89700</v>
      </c>
      <c r="V516" s="27"/>
      <c r="X516" s="47">
        <v>0</v>
      </c>
      <c r="Y516" s="27"/>
    </row>
    <row r="517" spans="1:25" x14ac:dyDescent="0.2">
      <c r="A517" s="26" t="s">
        <v>877</v>
      </c>
      <c r="B517" s="27"/>
      <c r="C517" s="28" t="s">
        <v>878</v>
      </c>
      <c r="D517" s="29"/>
      <c r="E517" s="29"/>
      <c r="F517" s="27"/>
      <c r="G517" s="5">
        <v>378916</v>
      </c>
      <c r="I517" s="5">
        <v>0</v>
      </c>
      <c r="K517" s="47">
        <v>378916</v>
      </c>
      <c r="L517" s="27"/>
      <c r="N517" s="47">
        <v>0</v>
      </c>
      <c r="O517" s="27"/>
      <c r="Q517" s="5">
        <v>0</v>
      </c>
      <c r="S517" s="5">
        <v>0</v>
      </c>
      <c r="U517" s="47">
        <v>378916</v>
      </c>
      <c r="V517" s="27"/>
      <c r="X517" s="47">
        <v>0</v>
      </c>
      <c r="Y517" s="27"/>
    </row>
    <row r="518" spans="1:25" x14ac:dyDescent="0.2">
      <c r="A518" s="26" t="s">
        <v>879</v>
      </c>
      <c r="B518" s="27"/>
      <c r="C518" s="28" t="s">
        <v>880</v>
      </c>
      <c r="D518" s="29"/>
      <c r="E518" s="29"/>
      <c r="F518" s="27"/>
      <c r="G518" s="5">
        <v>179121384</v>
      </c>
      <c r="I518" s="5">
        <v>0</v>
      </c>
      <c r="K518" s="47">
        <v>179121384</v>
      </c>
      <c r="L518" s="27"/>
      <c r="N518" s="47">
        <v>0</v>
      </c>
      <c r="O518" s="27"/>
      <c r="Q518" s="5">
        <v>0</v>
      </c>
      <c r="S518" s="5">
        <v>0</v>
      </c>
      <c r="U518" s="47">
        <v>179121384</v>
      </c>
      <c r="V518" s="27"/>
      <c r="X518" s="47">
        <v>0</v>
      </c>
      <c r="Y518" s="27"/>
    </row>
    <row r="519" spans="1:25" x14ac:dyDescent="0.2">
      <c r="A519" s="26" t="s">
        <v>951</v>
      </c>
      <c r="B519" s="27"/>
      <c r="C519" s="28" t="s">
        <v>950</v>
      </c>
      <c r="D519" s="29"/>
      <c r="E519" s="29"/>
      <c r="F519" s="27"/>
      <c r="G519" s="5">
        <v>3208560</v>
      </c>
      <c r="I519" s="5">
        <v>241772</v>
      </c>
      <c r="K519" s="47">
        <v>2966788</v>
      </c>
      <c r="L519" s="27"/>
      <c r="N519" s="47">
        <v>0</v>
      </c>
      <c r="O519" s="27"/>
      <c r="Q519" s="5">
        <v>0</v>
      </c>
      <c r="S519" s="5">
        <v>0</v>
      </c>
      <c r="U519" s="47">
        <v>2966788</v>
      </c>
      <c r="V519" s="27"/>
      <c r="X519" s="47">
        <v>0</v>
      </c>
      <c r="Y519" s="27"/>
    </row>
    <row r="520" spans="1:25" x14ac:dyDescent="0.2">
      <c r="A520" s="26" t="s">
        <v>881</v>
      </c>
      <c r="B520" s="27"/>
      <c r="C520" s="28" t="s">
        <v>882</v>
      </c>
      <c r="D520" s="29"/>
      <c r="E520" s="29"/>
      <c r="F520" s="27"/>
      <c r="G520" s="5">
        <v>1478600</v>
      </c>
      <c r="I520" s="5">
        <v>1600</v>
      </c>
      <c r="K520" s="47">
        <v>1477000</v>
      </c>
      <c r="L520" s="27"/>
      <c r="N520" s="47">
        <v>0</v>
      </c>
      <c r="O520" s="27"/>
      <c r="Q520" s="5">
        <v>0</v>
      </c>
      <c r="S520" s="5">
        <v>0</v>
      </c>
      <c r="U520" s="47">
        <v>1477000</v>
      </c>
      <c r="V520" s="27"/>
      <c r="X520" s="47">
        <v>0</v>
      </c>
      <c r="Y520" s="27"/>
    </row>
    <row r="521" spans="1:25" x14ac:dyDescent="0.2">
      <c r="A521" s="26" t="s">
        <v>883</v>
      </c>
      <c r="B521" s="27"/>
      <c r="C521" s="28" t="s">
        <v>884</v>
      </c>
      <c r="D521" s="29"/>
      <c r="E521" s="29"/>
      <c r="F521" s="27"/>
      <c r="G521" s="5">
        <v>58182443</v>
      </c>
      <c r="I521" s="5">
        <v>0</v>
      </c>
      <c r="K521" s="47">
        <v>58182443</v>
      </c>
      <c r="L521" s="27"/>
      <c r="N521" s="47">
        <v>0</v>
      </c>
      <c r="O521" s="27"/>
      <c r="Q521" s="5">
        <v>0</v>
      </c>
      <c r="S521" s="5">
        <v>0</v>
      </c>
      <c r="U521" s="47">
        <v>58182443</v>
      </c>
      <c r="V521" s="27"/>
      <c r="X521" s="47">
        <v>0</v>
      </c>
      <c r="Y521" s="27"/>
    </row>
    <row r="522" spans="1:25" x14ac:dyDescent="0.2">
      <c r="A522" s="26" t="s">
        <v>885</v>
      </c>
      <c r="B522" s="27"/>
      <c r="C522" s="28" t="s">
        <v>886</v>
      </c>
      <c r="D522" s="29"/>
      <c r="E522" s="29"/>
      <c r="F522" s="27"/>
      <c r="G522" s="5">
        <v>36835045</v>
      </c>
      <c r="I522" s="5">
        <v>0</v>
      </c>
      <c r="K522" s="47">
        <v>36835045</v>
      </c>
      <c r="L522" s="27"/>
      <c r="N522" s="47">
        <v>0</v>
      </c>
      <c r="O522" s="27"/>
      <c r="Q522" s="5">
        <v>0</v>
      </c>
      <c r="S522" s="5">
        <v>0</v>
      </c>
      <c r="U522" s="47">
        <v>36835045</v>
      </c>
      <c r="V522" s="27"/>
      <c r="X522" s="47">
        <v>0</v>
      </c>
      <c r="Y522" s="27"/>
    </row>
    <row r="523" spans="1:25" x14ac:dyDescent="0.2">
      <c r="A523" s="26" t="s">
        <v>887</v>
      </c>
      <c r="B523" s="27"/>
      <c r="C523" s="28" t="s">
        <v>888</v>
      </c>
      <c r="D523" s="29"/>
      <c r="E523" s="29"/>
      <c r="F523" s="27"/>
      <c r="G523" s="5">
        <v>88057233</v>
      </c>
      <c r="I523" s="5">
        <v>39441822</v>
      </c>
      <c r="K523" s="47">
        <v>48615411</v>
      </c>
      <c r="L523" s="27"/>
      <c r="N523" s="47">
        <v>0</v>
      </c>
      <c r="O523" s="27"/>
      <c r="Q523" s="5">
        <v>0</v>
      </c>
      <c r="S523" s="5">
        <v>0</v>
      </c>
      <c r="U523" s="47">
        <v>48615411</v>
      </c>
      <c r="V523" s="27"/>
      <c r="X523" s="47">
        <v>0</v>
      </c>
      <c r="Y523" s="27"/>
    </row>
    <row r="524" spans="1:25" x14ac:dyDescent="0.2">
      <c r="A524" s="26" t="s">
        <v>889</v>
      </c>
      <c r="B524" s="27"/>
      <c r="C524" s="28" t="s">
        <v>890</v>
      </c>
      <c r="D524" s="29"/>
      <c r="E524" s="29"/>
      <c r="F524" s="27"/>
      <c r="G524" s="5">
        <v>216968598</v>
      </c>
      <c r="I524" s="5">
        <v>74607499</v>
      </c>
      <c r="K524" s="47">
        <v>142361099</v>
      </c>
      <c r="L524" s="27"/>
      <c r="N524" s="47">
        <v>0</v>
      </c>
      <c r="O524" s="27"/>
      <c r="Q524" s="5">
        <v>0</v>
      </c>
      <c r="S524" s="5">
        <v>0</v>
      </c>
      <c r="U524" s="47">
        <v>142361099</v>
      </c>
      <c r="V524" s="27"/>
      <c r="X524" s="47">
        <v>0</v>
      </c>
      <c r="Y524" s="27"/>
    </row>
    <row r="525" spans="1:25" x14ac:dyDescent="0.2">
      <c r="A525" s="26" t="s">
        <v>893</v>
      </c>
      <c r="B525" s="27"/>
      <c r="C525" s="28" t="s">
        <v>894</v>
      </c>
      <c r="D525" s="29"/>
      <c r="E525" s="29"/>
      <c r="F525" s="27"/>
      <c r="G525" s="5">
        <v>53312000</v>
      </c>
      <c r="I525" s="5">
        <v>26656000</v>
      </c>
      <c r="K525" s="47">
        <v>26656000</v>
      </c>
      <c r="L525" s="27"/>
      <c r="N525" s="47">
        <v>0</v>
      </c>
      <c r="O525" s="27"/>
      <c r="Q525" s="5">
        <v>0</v>
      </c>
      <c r="S525" s="5">
        <v>0</v>
      </c>
      <c r="U525" s="47">
        <v>26656000</v>
      </c>
      <c r="V525" s="27"/>
      <c r="X525" s="47">
        <v>0</v>
      </c>
      <c r="Y525" s="27"/>
    </row>
    <row r="526" spans="1:25" x14ac:dyDescent="0.2">
      <c r="A526" s="26" t="s">
        <v>897</v>
      </c>
      <c r="B526" s="27"/>
      <c r="C526" s="28" t="s">
        <v>898</v>
      </c>
      <c r="D526" s="29"/>
      <c r="E526" s="29"/>
      <c r="F526" s="27"/>
      <c r="G526" s="5">
        <v>4175674</v>
      </c>
      <c r="I526" s="5">
        <v>0</v>
      </c>
      <c r="K526" s="47">
        <v>4175674</v>
      </c>
      <c r="L526" s="27"/>
      <c r="N526" s="47">
        <v>0</v>
      </c>
      <c r="O526" s="27"/>
      <c r="Q526" s="5">
        <v>0</v>
      </c>
      <c r="S526" s="5">
        <v>0</v>
      </c>
      <c r="U526" s="47">
        <v>4175674</v>
      </c>
      <c r="V526" s="27"/>
      <c r="X526" s="47">
        <v>0</v>
      </c>
      <c r="Y526" s="27"/>
    </row>
    <row r="527" spans="1:25" x14ac:dyDescent="0.2">
      <c r="A527" s="26" t="s">
        <v>899</v>
      </c>
      <c r="B527" s="27"/>
      <c r="C527" s="28" t="s">
        <v>900</v>
      </c>
      <c r="D527" s="29"/>
      <c r="E527" s="29"/>
      <c r="F527" s="27"/>
      <c r="G527" s="5">
        <v>1350145</v>
      </c>
      <c r="I527" s="5">
        <v>0</v>
      </c>
      <c r="K527" s="47">
        <v>1350145</v>
      </c>
      <c r="L527" s="27"/>
      <c r="N527" s="47">
        <v>0</v>
      </c>
      <c r="O527" s="27"/>
      <c r="Q527" s="5">
        <v>0</v>
      </c>
      <c r="S527" s="5">
        <v>0</v>
      </c>
      <c r="U527" s="47">
        <v>1350145</v>
      </c>
      <c r="V527" s="27"/>
      <c r="X527" s="47">
        <v>0</v>
      </c>
      <c r="Y527" s="27"/>
    </row>
    <row r="528" spans="1:25" x14ac:dyDescent="0.2">
      <c r="A528" s="26" t="s">
        <v>901</v>
      </c>
      <c r="B528" s="27"/>
      <c r="C528" s="28" t="s">
        <v>902</v>
      </c>
      <c r="D528" s="29"/>
      <c r="E528" s="29"/>
      <c r="F528" s="27"/>
      <c r="G528" s="5">
        <v>29449000</v>
      </c>
      <c r="I528" s="5">
        <v>0</v>
      </c>
      <c r="K528" s="47">
        <v>29449000</v>
      </c>
      <c r="L528" s="27"/>
      <c r="N528" s="47">
        <v>0</v>
      </c>
      <c r="O528" s="27"/>
      <c r="Q528" s="5">
        <v>0</v>
      </c>
      <c r="S528" s="5">
        <v>0</v>
      </c>
      <c r="U528" s="47">
        <v>29449000</v>
      </c>
      <c r="V528" s="27"/>
      <c r="X528" s="47">
        <v>0</v>
      </c>
      <c r="Y528" s="27"/>
    </row>
    <row r="529" spans="1:25" x14ac:dyDescent="0.2">
      <c r="A529" s="26" t="s">
        <v>903</v>
      </c>
      <c r="B529" s="27"/>
      <c r="C529" s="28" t="s">
        <v>904</v>
      </c>
      <c r="D529" s="29"/>
      <c r="E529" s="29"/>
      <c r="F529" s="27"/>
      <c r="G529" s="5">
        <v>1300000</v>
      </c>
      <c r="I529" s="5">
        <v>0</v>
      </c>
      <c r="K529" s="47">
        <v>1300000</v>
      </c>
      <c r="L529" s="27"/>
      <c r="N529" s="47">
        <v>0</v>
      </c>
      <c r="O529" s="27"/>
      <c r="Q529" s="5">
        <v>0</v>
      </c>
      <c r="S529" s="5">
        <v>0</v>
      </c>
      <c r="U529" s="47">
        <v>1300000</v>
      </c>
      <c r="V529" s="27"/>
      <c r="X529" s="47">
        <v>0</v>
      </c>
      <c r="Y529" s="27"/>
    </row>
    <row r="530" spans="1:25" x14ac:dyDescent="0.2">
      <c r="A530" s="26" t="s">
        <v>905</v>
      </c>
      <c r="B530" s="27"/>
      <c r="C530" s="28" t="s">
        <v>906</v>
      </c>
      <c r="D530" s="29"/>
      <c r="E530" s="29"/>
      <c r="F530" s="27"/>
      <c r="G530" s="5">
        <v>201364746</v>
      </c>
      <c r="I530" s="5">
        <v>8909648</v>
      </c>
      <c r="K530" s="47">
        <v>192455098</v>
      </c>
      <c r="L530" s="27"/>
      <c r="N530" s="47">
        <v>0</v>
      </c>
      <c r="O530" s="27"/>
      <c r="Q530" s="5">
        <v>0</v>
      </c>
      <c r="S530" s="5">
        <v>0</v>
      </c>
      <c r="U530" s="47">
        <v>192455098</v>
      </c>
      <c r="V530" s="27"/>
      <c r="X530" s="47">
        <v>0</v>
      </c>
      <c r="Y530" s="27"/>
    </row>
    <row r="531" spans="1:25" x14ac:dyDescent="0.2">
      <c r="A531" s="26" t="s">
        <v>949</v>
      </c>
      <c r="B531" s="27"/>
      <c r="C531" s="28" t="s">
        <v>948</v>
      </c>
      <c r="D531" s="29"/>
      <c r="E531" s="29"/>
      <c r="F531" s="27"/>
      <c r="G531" s="5">
        <v>36031558</v>
      </c>
      <c r="I531" s="5">
        <v>0</v>
      </c>
      <c r="K531" s="47">
        <v>36031558</v>
      </c>
      <c r="L531" s="27"/>
      <c r="N531" s="47">
        <v>0</v>
      </c>
      <c r="O531" s="27"/>
      <c r="Q531" s="5">
        <v>0</v>
      </c>
      <c r="S531" s="5">
        <v>0</v>
      </c>
      <c r="U531" s="47">
        <v>36031558</v>
      </c>
      <c r="V531" s="27"/>
      <c r="X531" s="47">
        <v>0</v>
      </c>
      <c r="Y531" s="27"/>
    </row>
    <row r="532" spans="1:25" x14ac:dyDescent="0.2">
      <c r="A532" s="26" t="s">
        <v>909</v>
      </c>
      <c r="B532" s="27"/>
      <c r="C532" s="28" t="s">
        <v>910</v>
      </c>
      <c r="D532" s="29"/>
      <c r="E532" s="29"/>
      <c r="F532" s="27"/>
      <c r="G532" s="5">
        <v>44957214</v>
      </c>
      <c r="I532" s="5">
        <v>0</v>
      </c>
      <c r="K532" s="47">
        <v>44957214</v>
      </c>
      <c r="L532" s="27"/>
      <c r="N532" s="47">
        <v>0</v>
      </c>
      <c r="O532" s="27"/>
      <c r="Q532" s="5">
        <v>0</v>
      </c>
      <c r="S532" s="5">
        <v>0</v>
      </c>
      <c r="U532" s="47">
        <v>44957214</v>
      </c>
      <c r="V532" s="27"/>
      <c r="X532" s="47">
        <v>0</v>
      </c>
      <c r="Y532" s="27"/>
    </row>
    <row r="533" spans="1:25" x14ac:dyDescent="0.2">
      <c r="A533" s="26" t="s">
        <v>911</v>
      </c>
      <c r="B533" s="27"/>
      <c r="C533" s="28" t="s">
        <v>912</v>
      </c>
      <c r="D533" s="29"/>
      <c r="E533" s="29"/>
      <c r="F533" s="27"/>
      <c r="G533" s="5">
        <v>80931117</v>
      </c>
      <c r="I533" s="5">
        <v>3280826</v>
      </c>
      <c r="K533" s="47">
        <v>77650291</v>
      </c>
      <c r="L533" s="27"/>
      <c r="N533" s="47">
        <v>0</v>
      </c>
      <c r="O533" s="27"/>
      <c r="Q533" s="5">
        <v>0</v>
      </c>
      <c r="S533" s="5">
        <v>0</v>
      </c>
      <c r="U533" s="47">
        <v>77650291</v>
      </c>
      <c r="V533" s="27"/>
      <c r="X533" s="47">
        <v>0</v>
      </c>
      <c r="Y533" s="27"/>
    </row>
    <row r="534" spans="1:25" x14ac:dyDescent="0.2">
      <c r="A534" s="26" t="s">
        <v>913</v>
      </c>
      <c r="B534" s="27"/>
      <c r="C534" s="28" t="s">
        <v>914</v>
      </c>
      <c r="D534" s="29"/>
      <c r="E534" s="29"/>
      <c r="F534" s="27"/>
      <c r="G534" s="5">
        <v>544688648</v>
      </c>
      <c r="I534" s="5">
        <v>0</v>
      </c>
      <c r="K534" s="47">
        <v>544688648</v>
      </c>
      <c r="L534" s="27"/>
      <c r="N534" s="47">
        <v>0</v>
      </c>
      <c r="O534" s="27"/>
      <c r="Q534" s="5">
        <v>0</v>
      </c>
      <c r="S534" s="5">
        <v>0</v>
      </c>
      <c r="U534" s="47">
        <v>544688648</v>
      </c>
      <c r="V534" s="27"/>
      <c r="X534" s="47">
        <v>0</v>
      </c>
      <c r="Y534" s="27"/>
    </row>
    <row r="535" spans="1:25" x14ac:dyDescent="0.2">
      <c r="A535" s="26" t="s">
        <v>947</v>
      </c>
      <c r="B535" s="27"/>
      <c r="C535" s="28" t="s">
        <v>946</v>
      </c>
      <c r="D535" s="29"/>
      <c r="E535" s="29"/>
      <c r="F535" s="27"/>
      <c r="G535" s="5">
        <v>199635445</v>
      </c>
      <c r="I535" s="5">
        <v>0</v>
      </c>
      <c r="K535" s="47">
        <v>199635445</v>
      </c>
      <c r="L535" s="27"/>
      <c r="N535" s="47">
        <v>0</v>
      </c>
      <c r="O535" s="27"/>
      <c r="Q535" s="5">
        <v>0</v>
      </c>
      <c r="S535" s="5">
        <v>0</v>
      </c>
      <c r="U535" s="47">
        <v>199635445</v>
      </c>
      <c r="V535" s="27"/>
      <c r="X535" s="47">
        <v>0</v>
      </c>
      <c r="Y535" s="27"/>
    </row>
    <row r="536" spans="1:25" x14ac:dyDescent="0.2">
      <c r="A536" s="26" t="s">
        <v>915</v>
      </c>
      <c r="B536" s="27"/>
      <c r="C536" s="28" t="s">
        <v>916</v>
      </c>
      <c r="D536" s="29"/>
      <c r="E536" s="29"/>
      <c r="F536" s="27"/>
      <c r="G536" s="5">
        <v>8995624</v>
      </c>
      <c r="I536" s="5">
        <v>0</v>
      </c>
      <c r="K536" s="47">
        <v>8995624</v>
      </c>
      <c r="L536" s="27"/>
      <c r="N536" s="47">
        <v>0</v>
      </c>
      <c r="O536" s="27"/>
      <c r="Q536" s="5">
        <v>0</v>
      </c>
      <c r="S536" s="5">
        <v>0</v>
      </c>
      <c r="U536" s="47">
        <v>8995624</v>
      </c>
      <c r="V536" s="27"/>
      <c r="X536" s="47">
        <v>0</v>
      </c>
      <c r="Y536" s="27"/>
    </row>
    <row r="537" spans="1:25" x14ac:dyDescent="0.2">
      <c r="A537" s="26" t="s">
        <v>945</v>
      </c>
      <c r="B537" s="27"/>
      <c r="C537" s="28" t="s">
        <v>944</v>
      </c>
      <c r="D537" s="29"/>
      <c r="E537" s="29"/>
      <c r="F537" s="27"/>
      <c r="G537" s="5">
        <v>2494299</v>
      </c>
      <c r="I537" s="5">
        <v>0</v>
      </c>
      <c r="K537" s="47">
        <v>2494299</v>
      </c>
      <c r="L537" s="27"/>
      <c r="N537" s="47">
        <v>0</v>
      </c>
      <c r="O537" s="27"/>
      <c r="Q537" s="5">
        <v>0</v>
      </c>
      <c r="S537" s="5">
        <v>0</v>
      </c>
      <c r="U537" s="47">
        <v>2494299</v>
      </c>
      <c r="V537" s="27"/>
      <c r="X537" s="47">
        <v>0</v>
      </c>
      <c r="Y537" s="27"/>
    </row>
    <row r="538" spans="1:25" x14ac:dyDescent="0.2">
      <c r="A538" s="26" t="s">
        <v>917</v>
      </c>
      <c r="B538" s="27"/>
      <c r="C538" s="28" t="s">
        <v>918</v>
      </c>
      <c r="D538" s="29"/>
      <c r="E538" s="29"/>
      <c r="F538" s="27"/>
      <c r="G538" s="5">
        <v>3625490</v>
      </c>
      <c r="I538" s="5">
        <v>0</v>
      </c>
      <c r="K538" s="47">
        <v>3625490</v>
      </c>
      <c r="L538" s="27"/>
      <c r="N538" s="47">
        <v>0</v>
      </c>
      <c r="O538" s="27"/>
      <c r="Q538" s="5">
        <v>0</v>
      </c>
      <c r="S538" s="5">
        <v>0</v>
      </c>
      <c r="U538" s="47">
        <v>3625490</v>
      </c>
      <c r="V538" s="27"/>
      <c r="X538" s="47">
        <v>0</v>
      </c>
      <c r="Y538" s="27"/>
    </row>
    <row r="539" spans="1:25" x14ac:dyDescent="0.2">
      <c r="A539" s="26" t="s">
        <v>943</v>
      </c>
      <c r="B539" s="27"/>
      <c r="C539" s="28" t="s">
        <v>942</v>
      </c>
      <c r="D539" s="29"/>
      <c r="E539" s="29"/>
      <c r="F539" s="27"/>
      <c r="G539" s="5">
        <v>156690</v>
      </c>
      <c r="I539" s="5">
        <v>0</v>
      </c>
      <c r="K539" s="47">
        <v>156690</v>
      </c>
      <c r="L539" s="27"/>
      <c r="N539" s="47">
        <v>0</v>
      </c>
      <c r="O539" s="27"/>
      <c r="Q539" s="5">
        <v>0</v>
      </c>
      <c r="S539" s="5">
        <v>0</v>
      </c>
      <c r="U539" s="47">
        <v>156690</v>
      </c>
      <c r="V539" s="27"/>
      <c r="X539" s="47">
        <v>0</v>
      </c>
      <c r="Y539" s="27"/>
    </row>
    <row r="540" spans="1:25" x14ac:dyDescent="0.2">
      <c r="A540" s="26" t="s">
        <v>941</v>
      </c>
      <c r="B540" s="27"/>
      <c r="C540" s="28" t="s">
        <v>940</v>
      </c>
      <c r="D540" s="29"/>
      <c r="E540" s="29"/>
      <c r="F540" s="27"/>
      <c r="G540" s="5">
        <v>51699</v>
      </c>
      <c r="I540" s="5">
        <v>0</v>
      </c>
      <c r="K540" s="47">
        <v>51699</v>
      </c>
      <c r="L540" s="27"/>
      <c r="N540" s="47">
        <v>0</v>
      </c>
      <c r="O540" s="27"/>
      <c r="Q540" s="5">
        <v>0</v>
      </c>
      <c r="S540" s="5">
        <v>0</v>
      </c>
      <c r="U540" s="47">
        <v>51699</v>
      </c>
      <c r="V540" s="27"/>
      <c r="X540" s="47">
        <v>0</v>
      </c>
      <c r="Y540" s="27"/>
    </row>
    <row r="541" spans="1:25" x14ac:dyDescent="0.2">
      <c r="A541" s="26" t="s">
        <v>919</v>
      </c>
      <c r="B541" s="27"/>
      <c r="C541" s="28" t="s">
        <v>920</v>
      </c>
      <c r="D541" s="29"/>
      <c r="E541" s="29"/>
      <c r="F541" s="27"/>
      <c r="G541" s="5">
        <v>11405650</v>
      </c>
      <c r="I541" s="5">
        <v>2240</v>
      </c>
      <c r="K541" s="47">
        <v>11403410</v>
      </c>
      <c r="L541" s="27"/>
      <c r="N541" s="47">
        <v>0</v>
      </c>
      <c r="O541" s="27"/>
      <c r="Q541" s="5">
        <v>0</v>
      </c>
      <c r="S541" s="5">
        <v>0</v>
      </c>
      <c r="U541" s="47">
        <v>11403410</v>
      </c>
      <c r="V541" s="27"/>
      <c r="X541" s="47">
        <v>0</v>
      </c>
      <c r="Y541" s="27"/>
    </row>
    <row r="542" spans="1:25" x14ac:dyDescent="0.2">
      <c r="A542" s="26" t="s">
        <v>939</v>
      </c>
      <c r="B542" s="27"/>
      <c r="C542" s="28" t="s">
        <v>938</v>
      </c>
      <c r="D542" s="29"/>
      <c r="E542" s="29"/>
      <c r="F542" s="27"/>
      <c r="G542" s="5">
        <v>560442</v>
      </c>
      <c r="I542" s="5">
        <v>0</v>
      </c>
      <c r="K542" s="47">
        <v>560442</v>
      </c>
      <c r="L542" s="27"/>
      <c r="N542" s="47">
        <v>0</v>
      </c>
      <c r="O542" s="27"/>
      <c r="Q542" s="5">
        <v>0</v>
      </c>
      <c r="S542" s="5">
        <v>0</v>
      </c>
      <c r="U542" s="47">
        <v>560442</v>
      </c>
      <c r="V542" s="27"/>
      <c r="X542" s="47">
        <v>0</v>
      </c>
      <c r="Y542" s="27"/>
    </row>
    <row r="543" spans="1:25" x14ac:dyDescent="0.2">
      <c r="A543" s="26" t="s">
        <v>921</v>
      </c>
      <c r="B543" s="27"/>
      <c r="C543" s="28" t="s">
        <v>922</v>
      </c>
      <c r="D543" s="29"/>
      <c r="E543" s="29"/>
      <c r="F543" s="27"/>
      <c r="G543" s="5">
        <v>30409918</v>
      </c>
      <c r="I543" s="5">
        <v>0</v>
      </c>
      <c r="K543" s="47">
        <v>30409918</v>
      </c>
      <c r="L543" s="27"/>
      <c r="N543" s="47">
        <v>0</v>
      </c>
      <c r="O543" s="27"/>
      <c r="Q543" s="5">
        <v>0</v>
      </c>
      <c r="S543" s="5">
        <v>0</v>
      </c>
      <c r="U543" s="47">
        <v>30409918</v>
      </c>
      <c r="V543" s="27"/>
      <c r="X543" s="47">
        <v>0</v>
      </c>
      <c r="Y543" s="27"/>
    </row>
    <row r="544" spans="1:25" x14ac:dyDescent="0.2">
      <c r="A544" s="26" t="s">
        <v>923</v>
      </c>
      <c r="B544" s="27"/>
      <c r="C544" s="28" t="s">
        <v>924</v>
      </c>
      <c r="D544" s="29"/>
      <c r="E544" s="29"/>
      <c r="F544" s="27"/>
      <c r="G544" s="5">
        <v>2447775</v>
      </c>
      <c r="I544" s="5">
        <v>3270689</v>
      </c>
      <c r="K544" s="47">
        <v>0</v>
      </c>
      <c r="L544" s="27"/>
      <c r="N544" s="47">
        <v>822914</v>
      </c>
      <c r="O544" s="27"/>
      <c r="Q544" s="5">
        <v>0</v>
      </c>
      <c r="S544" s="5">
        <v>0</v>
      </c>
      <c r="U544" s="47">
        <v>0</v>
      </c>
      <c r="V544" s="27"/>
      <c r="X544" s="47">
        <v>822914</v>
      </c>
      <c r="Y544" s="27"/>
    </row>
    <row r="545" spans="1:25" x14ac:dyDescent="0.2">
      <c r="A545" s="26" t="s">
        <v>937</v>
      </c>
      <c r="B545" s="27"/>
      <c r="C545" s="28" t="s">
        <v>936</v>
      </c>
      <c r="D545" s="29"/>
      <c r="E545" s="29"/>
      <c r="F545" s="27"/>
      <c r="G545" s="5">
        <v>174365</v>
      </c>
      <c r="I545" s="5">
        <v>0</v>
      </c>
      <c r="K545" s="47">
        <v>174365</v>
      </c>
      <c r="L545" s="27"/>
      <c r="N545" s="47">
        <v>0</v>
      </c>
      <c r="O545" s="27"/>
      <c r="Q545" s="5">
        <v>0</v>
      </c>
      <c r="S545" s="5">
        <v>0</v>
      </c>
      <c r="U545" s="47">
        <v>174365</v>
      </c>
      <c r="V545" s="27"/>
      <c r="X545" s="47">
        <v>0</v>
      </c>
      <c r="Y545" s="27"/>
    </row>
    <row r="546" spans="1:25" x14ac:dyDescent="0.2">
      <c r="A546" s="26" t="s">
        <v>935</v>
      </c>
      <c r="B546" s="27"/>
      <c r="C546" s="28" t="s">
        <v>934</v>
      </c>
      <c r="D546" s="29"/>
      <c r="E546" s="29"/>
      <c r="F546" s="27"/>
      <c r="G546" s="5">
        <v>138538939</v>
      </c>
      <c r="I546" s="5">
        <v>1192951</v>
      </c>
      <c r="K546" s="47">
        <v>137345988</v>
      </c>
      <c r="L546" s="27"/>
      <c r="N546" s="47">
        <v>0</v>
      </c>
      <c r="O546" s="27"/>
      <c r="Q546" s="5">
        <v>0</v>
      </c>
      <c r="S546" s="5">
        <v>0</v>
      </c>
      <c r="U546" s="47">
        <v>137345988</v>
      </c>
      <c r="V546" s="27"/>
      <c r="X546" s="47">
        <v>0</v>
      </c>
      <c r="Y546" s="27"/>
    </row>
    <row r="547" spans="1:25" x14ac:dyDescent="0.2">
      <c r="A547" s="26" t="s">
        <v>933</v>
      </c>
      <c r="B547" s="27"/>
      <c r="C547" s="28" t="s">
        <v>932</v>
      </c>
      <c r="D547" s="29"/>
      <c r="E547" s="29"/>
      <c r="F547" s="27"/>
      <c r="G547" s="5">
        <v>61598148</v>
      </c>
      <c r="I547" s="5">
        <v>0</v>
      </c>
      <c r="K547" s="47">
        <v>61598148</v>
      </c>
      <c r="L547" s="27"/>
      <c r="N547" s="47">
        <v>0</v>
      </c>
      <c r="O547" s="27"/>
      <c r="Q547" s="5">
        <v>0</v>
      </c>
      <c r="S547" s="5">
        <v>0</v>
      </c>
      <c r="U547" s="47">
        <v>61598148</v>
      </c>
      <c r="V547" s="27"/>
      <c r="X547" s="47">
        <v>0</v>
      </c>
      <c r="Y547" s="27"/>
    </row>
    <row r="548" spans="1:25" ht="8.1" customHeight="1" x14ac:dyDescent="0.2"/>
    <row r="549" spans="1:25" ht="5.0999999999999996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x14ac:dyDescent="0.2">
      <c r="A550" s="50" t="s">
        <v>927</v>
      </c>
      <c r="B550" s="41"/>
      <c r="C550" s="41"/>
      <c r="D550" s="41"/>
      <c r="G550" s="6">
        <v>368934940145</v>
      </c>
      <c r="H550" s="51">
        <v>368937846455</v>
      </c>
      <c r="I550" s="41"/>
      <c r="J550" s="51">
        <v>57357055810</v>
      </c>
      <c r="K550" s="41"/>
      <c r="L550" s="41"/>
      <c r="N550" s="51">
        <v>57359962120</v>
      </c>
      <c r="O550" s="41"/>
      <c r="P550" s="51">
        <v>16417922268</v>
      </c>
      <c r="Q550" s="41"/>
      <c r="R550" s="51">
        <v>15248460893</v>
      </c>
      <c r="S550" s="41"/>
      <c r="U550" s="51">
        <v>40939133542</v>
      </c>
      <c r="V550" s="41"/>
      <c r="W550" s="51">
        <v>42111501227</v>
      </c>
      <c r="X550" s="41"/>
      <c r="Y550" s="41"/>
    </row>
    <row r="551" spans="1:25" ht="5.0999999999999996" customHeight="1" x14ac:dyDescent="0.2"/>
    <row r="552" spans="1:25" x14ac:dyDescent="0.2">
      <c r="A552" s="50" t="s">
        <v>928</v>
      </c>
      <c r="B552" s="41"/>
      <c r="C552" s="41"/>
      <c r="D552" s="41"/>
      <c r="G552" s="6">
        <v>2906310</v>
      </c>
      <c r="H552" s="51">
        <v>0</v>
      </c>
      <c r="I552" s="41"/>
      <c r="J552" s="51">
        <v>2906310</v>
      </c>
      <c r="K552" s="41"/>
      <c r="L552" s="41"/>
      <c r="N552" s="51">
        <v>0</v>
      </c>
      <c r="O552" s="41"/>
      <c r="P552" s="51">
        <v>0</v>
      </c>
      <c r="Q552" s="41"/>
      <c r="R552" s="51">
        <v>1169461375</v>
      </c>
      <c r="S552" s="41"/>
      <c r="U552" s="51">
        <v>1172367685</v>
      </c>
      <c r="V552" s="41"/>
      <c r="W552" s="51">
        <v>0</v>
      </c>
      <c r="X552" s="41"/>
      <c r="Y552" s="41"/>
    </row>
    <row r="553" spans="1:25" ht="5.0999999999999996" customHeight="1" x14ac:dyDescent="0.2"/>
    <row r="554" spans="1:25" x14ac:dyDescent="0.2">
      <c r="A554" s="50" t="s">
        <v>929</v>
      </c>
      <c r="B554" s="41"/>
      <c r="C554" s="41"/>
      <c r="D554" s="41"/>
      <c r="G554" s="6">
        <v>368937846455</v>
      </c>
      <c r="H554" s="51">
        <v>368937846455</v>
      </c>
      <c r="I554" s="41"/>
      <c r="J554" s="51">
        <v>57359962120</v>
      </c>
      <c r="K554" s="41"/>
      <c r="L554" s="41"/>
      <c r="N554" s="51">
        <v>57359962120</v>
      </c>
      <c r="O554" s="41"/>
      <c r="P554" s="51">
        <v>16417922268</v>
      </c>
      <c r="Q554" s="41"/>
      <c r="R554" s="51">
        <v>16417922268</v>
      </c>
      <c r="S554" s="41"/>
      <c r="U554" s="51">
        <v>42111501227</v>
      </c>
      <c r="V554" s="41"/>
      <c r="W554" s="51">
        <v>42111501227</v>
      </c>
      <c r="X554" s="41"/>
      <c r="Y554" s="41"/>
    </row>
    <row r="555" spans="1:25" ht="35.65" customHeight="1" x14ac:dyDescent="0.2"/>
    <row r="556" spans="1:25" ht="5.0999999999999996" customHeight="1" x14ac:dyDescent="0.2">
      <c r="F556" s="2"/>
      <c r="G556" s="2"/>
      <c r="H556" s="2"/>
      <c r="I556" s="2"/>
      <c r="J556" s="2"/>
      <c r="K556" s="2"/>
      <c r="O556" s="2"/>
      <c r="P556" s="2"/>
      <c r="Q556" s="2"/>
      <c r="R556" s="2"/>
      <c r="S556" s="2"/>
      <c r="T556" s="2"/>
      <c r="U556" s="2"/>
    </row>
    <row r="557" spans="1:25" ht="17.100000000000001" customHeight="1" x14ac:dyDescent="0.2">
      <c r="F557" s="52"/>
      <c r="G557" s="41"/>
      <c r="H557" s="41"/>
      <c r="I557" s="41"/>
      <c r="J557" s="41"/>
      <c r="K557" s="41"/>
      <c r="O557" s="52"/>
      <c r="P557" s="41"/>
      <c r="Q557" s="41"/>
      <c r="R557" s="41"/>
      <c r="S557" s="41"/>
      <c r="T557" s="41"/>
      <c r="U557" s="41"/>
    </row>
    <row r="558" spans="1:25" ht="12.75" customHeight="1" x14ac:dyDescent="0.2">
      <c r="F558" s="52" t="s">
        <v>930</v>
      </c>
      <c r="G558" s="41"/>
      <c r="H558" s="41"/>
      <c r="I558" s="41"/>
      <c r="J558" s="41"/>
      <c r="K558" s="41"/>
      <c r="O558" s="52" t="s">
        <v>931</v>
      </c>
      <c r="P558" s="41"/>
      <c r="Q558" s="41"/>
      <c r="R558" s="41"/>
      <c r="S558" s="41"/>
      <c r="T558" s="41"/>
      <c r="U558" s="41"/>
    </row>
  </sheetData>
  <mergeCells count="3251">
    <mergeCell ref="A1:A3"/>
    <mergeCell ref="B1:Y1"/>
    <mergeCell ref="B2:Y2"/>
    <mergeCell ref="A5:C5"/>
    <mergeCell ref="D5:X5"/>
    <mergeCell ref="A6:C6"/>
    <mergeCell ref="D6:X6"/>
    <mergeCell ref="A7:C7"/>
    <mergeCell ref="D7:X7"/>
    <mergeCell ref="A8:C8"/>
    <mergeCell ref="D8:X8"/>
    <mergeCell ref="A10:C10"/>
    <mergeCell ref="D10:X10"/>
    <mergeCell ref="A13:B13"/>
    <mergeCell ref="C13:F13"/>
    <mergeCell ref="K13:L13"/>
    <mergeCell ref="N13:O13"/>
    <mergeCell ref="U13:V13"/>
    <mergeCell ref="X13:Y13"/>
    <mergeCell ref="A14:B14"/>
    <mergeCell ref="C14:F14"/>
    <mergeCell ref="K14:L14"/>
    <mergeCell ref="N14:O14"/>
    <mergeCell ref="U14:V14"/>
    <mergeCell ref="X14:Y14"/>
    <mergeCell ref="A15:B15"/>
    <mergeCell ref="C15:F15"/>
    <mergeCell ref="K15:L15"/>
    <mergeCell ref="N15:O15"/>
    <mergeCell ref="U15:V15"/>
    <mergeCell ref="X15:Y15"/>
    <mergeCell ref="A16:B16"/>
    <mergeCell ref="C16:F16"/>
    <mergeCell ref="K16:L16"/>
    <mergeCell ref="N16:O16"/>
    <mergeCell ref="U16:V16"/>
    <mergeCell ref="X16:Y16"/>
    <mergeCell ref="A17:B17"/>
    <mergeCell ref="C17:F17"/>
    <mergeCell ref="K17:L17"/>
    <mergeCell ref="N17:O17"/>
    <mergeCell ref="U17:V17"/>
    <mergeCell ref="X17:Y17"/>
    <mergeCell ref="A18:B18"/>
    <mergeCell ref="C18:F18"/>
    <mergeCell ref="K18:L18"/>
    <mergeCell ref="N18:O18"/>
    <mergeCell ref="U18:V18"/>
    <mergeCell ref="X18:Y18"/>
    <mergeCell ref="A19:B19"/>
    <mergeCell ref="C19:F19"/>
    <mergeCell ref="K19:L19"/>
    <mergeCell ref="N19:O19"/>
    <mergeCell ref="U19:V19"/>
    <mergeCell ref="X19:Y19"/>
    <mergeCell ref="A20:B20"/>
    <mergeCell ref="C20:F20"/>
    <mergeCell ref="K20:L20"/>
    <mergeCell ref="N20:O20"/>
    <mergeCell ref="U20:V20"/>
    <mergeCell ref="X20:Y20"/>
    <mergeCell ref="A21:B21"/>
    <mergeCell ref="C21:F21"/>
    <mergeCell ref="K21:L21"/>
    <mergeCell ref="N21:O21"/>
    <mergeCell ref="U21:V21"/>
    <mergeCell ref="X21:Y21"/>
    <mergeCell ref="A22:B22"/>
    <mergeCell ref="C22:F22"/>
    <mergeCell ref="K22:L22"/>
    <mergeCell ref="N22:O22"/>
    <mergeCell ref="U22:V22"/>
    <mergeCell ref="X22:Y22"/>
    <mergeCell ref="A23:B23"/>
    <mergeCell ref="C23:F23"/>
    <mergeCell ref="K23:L23"/>
    <mergeCell ref="N23:O23"/>
    <mergeCell ref="U23:V23"/>
    <mergeCell ref="X23:Y23"/>
    <mergeCell ref="A24:B24"/>
    <mergeCell ref="C24:F24"/>
    <mergeCell ref="K24:L24"/>
    <mergeCell ref="N24:O24"/>
    <mergeCell ref="U24:V24"/>
    <mergeCell ref="X24:Y24"/>
    <mergeCell ref="A25:B25"/>
    <mergeCell ref="C25:F25"/>
    <mergeCell ref="K25:L25"/>
    <mergeCell ref="N25:O25"/>
    <mergeCell ref="U25:V25"/>
    <mergeCell ref="X25:Y25"/>
    <mergeCell ref="A26:B26"/>
    <mergeCell ref="C26:F26"/>
    <mergeCell ref="K26:L26"/>
    <mergeCell ref="N26:O26"/>
    <mergeCell ref="U26:V26"/>
    <mergeCell ref="X26:Y26"/>
    <mergeCell ref="A27:B27"/>
    <mergeCell ref="C27:F27"/>
    <mergeCell ref="K27:L27"/>
    <mergeCell ref="N27:O27"/>
    <mergeCell ref="U27:V27"/>
    <mergeCell ref="X27:Y27"/>
    <mergeCell ref="A28:B28"/>
    <mergeCell ref="C28:F28"/>
    <mergeCell ref="K28:L28"/>
    <mergeCell ref="N28:O28"/>
    <mergeCell ref="U28:V28"/>
    <mergeCell ref="X28:Y28"/>
    <mergeCell ref="A29:B29"/>
    <mergeCell ref="C29:F29"/>
    <mergeCell ref="K29:L29"/>
    <mergeCell ref="N29:O29"/>
    <mergeCell ref="U29:V29"/>
    <mergeCell ref="X29:Y29"/>
    <mergeCell ref="A30:B30"/>
    <mergeCell ref="C30:F30"/>
    <mergeCell ref="K30:L30"/>
    <mergeCell ref="N30:O30"/>
    <mergeCell ref="U30:V30"/>
    <mergeCell ref="X30:Y30"/>
    <mergeCell ref="A31:B31"/>
    <mergeCell ref="C31:F31"/>
    <mergeCell ref="K31:L31"/>
    <mergeCell ref="N31:O31"/>
    <mergeCell ref="U31:V31"/>
    <mergeCell ref="X31:Y31"/>
    <mergeCell ref="A32:B32"/>
    <mergeCell ref="C32:F32"/>
    <mergeCell ref="K32:L32"/>
    <mergeCell ref="N32:O32"/>
    <mergeCell ref="U32:V32"/>
    <mergeCell ref="X32:Y32"/>
    <mergeCell ref="A33:B33"/>
    <mergeCell ref="C33:F33"/>
    <mergeCell ref="K33:L33"/>
    <mergeCell ref="N33:O33"/>
    <mergeCell ref="U33:V33"/>
    <mergeCell ref="X33:Y33"/>
    <mergeCell ref="A34:B34"/>
    <mergeCell ref="C34:F34"/>
    <mergeCell ref="K34:L34"/>
    <mergeCell ref="N34:O34"/>
    <mergeCell ref="U34:V34"/>
    <mergeCell ref="X34:Y34"/>
    <mergeCell ref="A35:B35"/>
    <mergeCell ref="C35:F35"/>
    <mergeCell ref="K35:L35"/>
    <mergeCell ref="N35:O35"/>
    <mergeCell ref="U35:V35"/>
    <mergeCell ref="X35:Y35"/>
    <mergeCell ref="A36:B36"/>
    <mergeCell ref="C36:F36"/>
    <mergeCell ref="K36:L36"/>
    <mergeCell ref="N36:O36"/>
    <mergeCell ref="U36:V36"/>
    <mergeCell ref="X36:Y36"/>
    <mergeCell ref="A37:B37"/>
    <mergeCell ref="C37:F37"/>
    <mergeCell ref="K37:L37"/>
    <mergeCell ref="N37:O37"/>
    <mergeCell ref="U37:V37"/>
    <mergeCell ref="X37:Y37"/>
    <mergeCell ref="A38:B38"/>
    <mergeCell ref="C38:F38"/>
    <mergeCell ref="K38:L38"/>
    <mergeCell ref="N38:O38"/>
    <mergeCell ref="U38:V38"/>
    <mergeCell ref="X38:Y38"/>
    <mergeCell ref="A39:B39"/>
    <mergeCell ref="C39:F39"/>
    <mergeCell ref="K39:L39"/>
    <mergeCell ref="N39:O39"/>
    <mergeCell ref="U39:V39"/>
    <mergeCell ref="X39:Y39"/>
    <mergeCell ref="A40:B40"/>
    <mergeCell ref="C40:F40"/>
    <mergeCell ref="K40:L40"/>
    <mergeCell ref="N40:O40"/>
    <mergeCell ref="U40:V40"/>
    <mergeCell ref="X40:Y40"/>
    <mergeCell ref="A41:B41"/>
    <mergeCell ref="C41:F41"/>
    <mergeCell ref="K41:L41"/>
    <mergeCell ref="N41:O41"/>
    <mergeCell ref="U41:V41"/>
    <mergeCell ref="X41:Y41"/>
    <mergeCell ref="A42:B42"/>
    <mergeCell ref="C42:F42"/>
    <mergeCell ref="K42:L42"/>
    <mergeCell ref="N42:O42"/>
    <mergeCell ref="U42:V42"/>
    <mergeCell ref="X42:Y42"/>
    <mergeCell ref="A43:B43"/>
    <mergeCell ref="C43:F43"/>
    <mergeCell ref="K43:L43"/>
    <mergeCell ref="N43:O43"/>
    <mergeCell ref="U43:V43"/>
    <mergeCell ref="X43:Y43"/>
    <mergeCell ref="A44:B44"/>
    <mergeCell ref="C44:F44"/>
    <mergeCell ref="K44:L44"/>
    <mergeCell ref="N44:O44"/>
    <mergeCell ref="U44:V44"/>
    <mergeCell ref="X44:Y44"/>
    <mergeCell ref="A45:B45"/>
    <mergeCell ref="C45:F45"/>
    <mergeCell ref="K45:L45"/>
    <mergeCell ref="N45:O45"/>
    <mergeCell ref="U45:V45"/>
    <mergeCell ref="X45:Y45"/>
    <mergeCell ref="A46:B46"/>
    <mergeCell ref="C46:F46"/>
    <mergeCell ref="K46:L46"/>
    <mergeCell ref="N46:O46"/>
    <mergeCell ref="U46:V46"/>
    <mergeCell ref="X46:Y46"/>
    <mergeCell ref="A47:B47"/>
    <mergeCell ref="C47:F47"/>
    <mergeCell ref="K47:L47"/>
    <mergeCell ref="N47:O47"/>
    <mergeCell ref="U47:V47"/>
    <mergeCell ref="X47:Y47"/>
    <mergeCell ref="A48:B48"/>
    <mergeCell ref="C48:F48"/>
    <mergeCell ref="K48:L48"/>
    <mergeCell ref="N48:O48"/>
    <mergeCell ref="U48:V48"/>
    <mergeCell ref="X48:Y48"/>
    <mergeCell ref="A49:B49"/>
    <mergeCell ref="C49:F49"/>
    <mergeCell ref="K49:L49"/>
    <mergeCell ref="N49:O49"/>
    <mergeCell ref="U49:V49"/>
    <mergeCell ref="X49:Y49"/>
    <mergeCell ref="A50:B50"/>
    <mergeCell ref="C50:F50"/>
    <mergeCell ref="K50:L50"/>
    <mergeCell ref="N50:O50"/>
    <mergeCell ref="U50:V50"/>
    <mergeCell ref="X50:Y50"/>
    <mergeCell ref="A51:B51"/>
    <mergeCell ref="C51:F51"/>
    <mergeCell ref="K51:L51"/>
    <mergeCell ref="N51:O51"/>
    <mergeCell ref="U51:V51"/>
    <mergeCell ref="X51:Y51"/>
    <mergeCell ref="A52:B52"/>
    <mergeCell ref="C52:F52"/>
    <mergeCell ref="K52:L52"/>
    <mergeCell ref="N52:O52"/>
    <mergeCell ref="U52:V52"/>
    <mergeCell ref="X52:Y52"/>
    <mergeCell ref="A53:B53"/>
    <mergeCell ref="C53:F53"/>
    <mergeCell ref="K53:L53"/>
    <mergeCell ref="N53:O53"/>
    <mergeCell ref="U53:V53"/>
    <mergeCell ref="X53:Y53"/>
    <mergeCell ref="A54:B54"/>
    <mergeCell ref="C54:F54"/>
    <mergeCell ref="K54:L54"/>
    <mergeCell ref="N54:O54"/>
    <mergeCell ref="U54:V54"/>
    <mergeCell ref="X54:Y54"/>
    <mergeCell ref="A55:B55"/>
    <mergeCell ref="C55:F55"/>
    <mergeCell ref="K55:L55"/>
    <mergeCell ref="N55:O55"/>
    <mergeCell ref="U55:V55"/>
    <mergeCell ref="X55:Y55"/>
    <mergeCell ref="A56:B56"/>
    <mergeCell ref="C56:F56"/>
    <mergeCell ref="K56:L56"/>
    <mergeCell ref="N56:O56"/>
    <mergeCell ref="U56:V56"/>
    <mergeCell ref="X56:Y56"/>
    <mergeCell ref="A57:B57"/>
    <mergeCell ref="C57:F57"/>
    <mergeCell ref="K57:L57"/>
    <mergeCell ref="N57:O57"/>
    <mergeCell ref="U57:V57"/>
    <mergeCell ref="X57:Y57"/>
    <mergeCell ref="A58:B58"/>
    <mergeCell ref="C58:F58"/>
    <mergeCell ref="K58:L58"/>
    <mergeCell ref="N58:O58"/>
    <mergeCell ref="U58:V58"/>
    <mergeCell ref="X58:Y58"/>
    <mergeCell ref="A59:B59"/>
    <mergeCell ref="C59:F59"/>
    <mergeCell ref="K59:L59"/>
    <mergeCell ref="N59:O59"/>
    <mergeCell ref="U59:V59"/>
    <mergeCell ref="X59:Y59"/>
    <mergeCell ref="A60:B60"/>
    <mergeCell ref="C60:F60"/>
    <mergeCell ref="K60:L60"/>
    <mergeCell ref="N60:O60"/>
    <mergeCell ref="U60:V60"/>
    <mergeCell ref="X60:Y60"/>
    <mergeCell ref="A61:B61"/>
    <mergeCell ref="C61:F61"/>
    <mergeCell ref="K61:L61"/>
    <mergeCell ref="N61:O61"/>
    <mergeCell ref="U61:V61"/>
    <mergeCell ref="X61:Y61"/>
    <mergeCell ref="A62:B62"/>
    <mergeCell ref="C62:F62"/>
    <mergeCell ref="K62:L62"/>
    <mergeCell ref="N62:O62"/>
    <mergeCell ref="U62:V62"/>
    <mergeCell ref="X62:Y62"/>
    <mergeCell ref="A63:B63"/>
    <mergeCell ref="C63:F63"/>
    <mergeCell ref="K63:L63"/>
    <mergeCell ref="N63:O63"/>
    <mergeCell ref="U63:V63"/>
    <mergeCell ref="X63:Y63"/>
    <mergeCell ref="A64:B64"/>
    <mergeCell ref="C64:F64"/>
    <mergeCell ref="K64:L64"/>
    <mergeCell ref="N64:O64"/>
    <mergeCell ref="U64:V64"/>
    <mergeCell ref="X64:Y64"/>
    <mergeCell ref="A65:B65"/>
    <mergeCell ref="C65:F65"/>
    <mergeCell ref="K65:L65"/>
    <mergeCell ref="N65:O65"/>
    <mergeCell ref="U65:V65"/>
    <mergeCell ref="X65:Y65"/>
    <mergeCell ref="A66:B66"/>
    <mergeCell ref="C66:F66"/>
    <mergeCell ref="K66:L66"/>
    <mergeCell ref="N66:O66"/>
    <mergeCell ref="U66:V66"/>
    <mergeCell ref="X66:Y66"/>
    <mergeCell ref="A67:B67"/>
    <mergeCell ref="C67:F67"/>
    <mergeCell ref="K67:L67"/>
    <mergeCell ref="N67:O67"/>
    <mergeCell ref="U67:V67"/>
    <mergeCell ref="X67:Y67"/>
    <mergeCell ref="A68:B68"/>
    <mergeCell ref="C68:F68"/>
    <mergeCell ref="K68:L68"/>
    <mergeCell ref="N68:O68"/>
    <mergeCell ref="U68:V68"/>
    <mergeCell ref="X68:Y68"/>
    <mergeCell ref="A69:B69"/>
    <mergeCell ref="C69:F69"/>
    <mergeCell ref="K69:L69"/>
    <mergeCell ref="N69:O69"/>
    <mergeCell ref="U69:V69"/>
    <mergeCell ref="X69:Y69"/>
    <mergeCell ref="A70:B70"/>
    <mergeCell ref="C70:F70"/>
    <mergeCell ref="K70:L70"/>
    <mergeCell ref="N70:O70"/>
    <mergeCell ref="U70:V70"/>
    <mergeCell ref="X70:Y70"/>
    <mergeCell ref="A71:B71"/>
    <mergeCell ref="C71:F71"/>
    <mergeCell ref="K71:L71"/>
    <mergeCell ref="N71:O71"/>
    <mergeCell ref="U71:V71"/>
    <mergeCell ref="X71:Y71"/>
    <mergeCell ref="A72:B72"/>
    <mergeCell ref="C72:F72"/>
    <mergeCell ref="K72:L72"/>
    <mergeCell ref="N72:O72"/>
    <mergeCell ref="U72:V72"/>
    <mergeCell ref="X72:Y72"/>
    <mergeCell ref="A73:B73"/>
    <mergeCell ref="C73:F73"/>
    <mergeCell ref="K73:L73"/>
    <mergeCell ref="N73:O73"/>
    <mergeCell ref="U73:V73"/>
    <mergeCell ref="X73:Y73"/>
    <mergeCell ref="A74:B74"/>
    <mergeCell ref="C74:F74"/>
    <mergeCell ref="K74:L74"/>
    <mergeCell ref="N74:O74"/>
    <mergeCell ref="U74:V74"/>
    <mergeCell ref="X74:Y74"/>
    <mergeCell ref="A75:B75"/>
    <mergeCell ref="C75:F75"/>
    <mergeCell ref="K75:L75"/>
    <mergeCell ref="N75:O75"/>
    <mergeCell ref="U75:V75"/>
    <mergeCell ref="X75:Y75"/>
    <mergeCell ref="A76:B76"/>
    <mergeCell ref="C76:F76"/>
    <mergeCell ref="K76:L76"/>
    <mergeCell ref="N76:O76"/>
    <mergeCell ref="U76:V76"/>
    <mergeCell ref="X76:Y76"/>
    <mergeCell ref="A77:B77"/>
    <mergeCell ref="C77:F77"/>
    <mergeCell ref="K77:L77"/>
    <mergeCell ref="N77:O77"/>
    <mergeCell ref="U77:V77"/>
    <mergeCell ref="X77:Y77"/>
    <mergeCell ref="A78:B78"/>
    <mergeCell ref="C78:F78"/>
    <mergeCell ref="K78:L78"/>
    <mergeCell ref="N78:O78"/>
    <mergeCell ref="U78:V78"/>
    <mergeCell ref="X78:Y78"/>
    <mergeCell ref="A79:B79"/>
    <mergeCell ref="C79:F79"/>
    <mergeCell ref="K79:L79"/>
    <mergeCell ref="N79:O79"/>
    <mergeCell ref="U79:V79"/>
    <mergeCell ref="X79:Y79"/>
    <mergeCell ref="A80:B80"/>
    <mergeCell ref="C80:F80"/>
    <mergeCell ref="K80:L80"/>
    <mergeCell ref="N80:O80"/>
    <mergeCell ref="U80:V80"/>
    <mergeCell ref="X80:Y80"/>
    <mergeCell ref="A81:B81"/>
    <mergeCell ref="C81:F81"/>
    <mergeCell ref="K81:L81"/>
    <mergeCell ref="N81:O81"/>
    <mergeCell ref="U81:V81"/>
    <mergeCell ref="X81:Y81"/>
    <mergeCell ref="A82:B82"/>
    <mergeCell ref="C82:F82"/>
    <mergeCell ref="K82:L82"/>
    <mergeCell ref="N82:O82"/>
    <mergeCell ref="U82:V82"/>
    <mergeCell ref="X82:Y82"/>
    <mergeCell ref="A83:B83"/>
    <mergeCell ref="C83:F83"/>
    <mergeCell ref="K83:L83"/>
    <mergeCell ref="N83:O83"/>
    <mergeCell ref="U83:V83"/>
    <mergeCell ref="X83:Y83"/>
    <mergeCell ref="A84:B84"/>
    <mergeCell ref="C84:F84"/>
    <mergeCell ref="K84:L84"/>
    <mergeCell ref="N84:O84"/>
    <mergeCell ref="U84:V84"/>
    <mergeCell ref="X84:Y84"/>
    <mergeCell ref="A85:B85"/>
    <mergeCell ref="C85:F85"/>
    <mergeCell ref="K85:L85"/>
    <mergeCell ref="N85:O85"/>
    <mergeCell ref="U85:V85"/>
    <mergeCell ref="X85:Y85"/>
    <mergeCell ref="A86:B86"/>
    <mergeCell ref="C86:F86"/>
    <mergeCell ref="K86:L86"/>
    <mergeCell ref="N86:O86"/>
    <mergeCell ref="U86:V86"/>
    <mergeCell ref="X86:Y86"/>
    <mergeCell ref="A87:B87"/>
    <mergeCell ref="C87:F87"/>
    <mergeCell ref="K87:L87"/>
    <mergeCell ref="N87:O87"/>
    <mergeCell ref="U87:V87"/>
    <mergeCell ref="X87:Y87"/>
    <mergeCell ref="A88:B88"/>
    <mergeCell ref="C88:F88"/>
    <mergeCell ref="K88:L88"/>
    <mergeCell ref="N88:O88"/>
    <mergeCell ref="U88:V88"/>
    <mergeCell ref="X88:Y88"/>
    <mergeCell ref="A89:B89"/>
    <mergeCell ref="C89:F89"/>
    <mergeCell ref="K89:L89"/>
    <mergeCell ref="N89:O89"/>
    <mergeCell ref="U89:V89"/>
    <mergeCell ref="X89:Y89"/>
    <mergeCell ref="A90:B90"/>
    <mergeCell ref="C90:F90"/>
    <mergeCell ref="K90:L90"/>
    <mergeCell ref="N90:O90"/>
    <mergeCell ref="U90:V90"/>
    <mergeCell ref="X90:Y90"/>
    <mergeCell ref="A91:B91"/>
    <mergeCell ref="C91:F91"/>
    <mergeCell ref="K91:L91"/>
    <mergeCell ref="N91:O91"/>
    <mergeCell ref="U91:V91"/>
    <mergeCell ref="X91:Y91"/>
    <mergeCell ref="A92:B92"/>
    <mergeCell ref="C92:F92"/>
    <mergeCell ref="K92:L92"/>
    <mergeCell ref="N92:O92"/>
    <mergeCell ref="U92:V92"/>
    <mergeCell ref="X92:Y92"/>
    <mergeCell ref="A93:B93"/>
    <mergeCell ref="C93:F93"/>
    <mergeCell ref="K93:L93"/>
    <mergeCell ref="N93:O93"/>
    <mergeCell ref="U93:V93"/>
    <mergeCell ref="X93:Y93"/>
    <mergeCell ref="A94:B94"/>
    <mergeCell ref="C94:F94"/>
    <mergeCell ref="K94:L94"/>
    <mergeCell ref="N94:O94"/>
    <mergeCell ref="U94:V94"/>
    <mergeCell ref="X94:Y94"/>
    <mergeCell ref="A95:B95"/>
    <mergeCell ref="C95:F95"/>
    <mergeCell ref="K95:L95"/>
    <mergeCell ref="N95:O95"/>
    <mergeCell ref="U95:V95"/>
    <mergeCell ref="X95:Y95"/>
    <mergeCell ref="A96:B96"/>
    <mergeCell ref="C96:F96"/>
    <mergeCell ref="K96:L96"/>
    <mergeCell ref="N96:O96"/>
    <mergeCell ref="U96:V96"/>
    <mergeCell ref="X96:Y96"/>
    <mergeCell ref="A97:B97"/>
    <mergeCell ref="C97:F97"/>
    <mergeCell ref="K97:L97"/>
    <mergeCell ref="N97:O97"/>
    <mergeCell ref="U97:V97"/>
    <mergeCell ref="X97:Y97"/>
    <mergeCell ref="A98:B98"/>
    <mergeCell ref="C98:F98"/>
    <mergeCell ref="K98:L98"/>
    <mergeCell ref="N98:O98"/>
    <mergeCell ref="U98:V98"/>
    <mergeCell ref="X98:Y98"/>
    <mergeCell ref="A99:B99"/>
    <mergeCell ref="C99:F99"/>
    <mergeCell ref="K99:L99"/>
    <mergeCell ref="N99:O99"/>
    <mergeCell ref="U99:V99"/>
    <mergeCell ref="X99:Y99"/>
    <mergeCell ref="A100:B100"/>
    <mergeCell ref="C100:F100"/>
    <mergeCell ref="K100:L100"/>
    <mergeCell ref="N100:O100"/>
    <mergeCell ref="U100:V100"/>
    <mergeCell ref="X100:Y100"/>
    <mergeCell ref="A101:B101"/>
    <mergeCell ref="C101:F101"/>
    <mergeCell ref="K101:L101"/>
    <mergeCell ref="N101:O101"/>
    <mergeCell ref="U101:V101"/>
    <mergeCell ref="X101:Y101"/>
    <mergeCell ref="A102:B102"/>
    <mergeCell ref="C102:F102"/>
    <mergeCell ref="K102:L102"/>
    <mergeCell ref="N102:O102"/>
    <mergeCell ref="U102:V102"/>
    <mergeCell ref="X102:Y102"/>
    <mergeCell ref="A103:B103"/>
    <mergeCell ref="C103:F103"/>
    <mergeCell ref="K103:L103"/>
    <mergeCell ref="N103:O103"/>
    <mergeCell ref="U103:V103"/>
    <mergeCell ref="X103:Y103"/>
    <mergeCell ref="A104:B104"/>
    <mergeCell ref="C104:F104"/>
    <mergeCell ref="K104:L104"/>
    <mergeCell ref="N104:O104"/>
    <mergeCell ref="U104:V104"/>
    <mergeCell ref="X104:Y104"/>
    <mergeCell ref="A105:B105"/>
    <mergeCell ref="C105:F105"/>
    <mergeCell ref="K105:L105"/>
    <mergeCell ref="N105:O105"/>
    <mergeCell ref="U105:V105"/>
    <mergeCell ref="X105:Y105"/>
    <mergeCell ref="A106:B106"/>
    <mergeCell ref="C106:F106"/>
    <mergeCell ref="K106:L106"/>
    <mergeCell ref="N106:O106"/>
    <mergeCell ref="U106:V106"/>
    <mergeCell ref="X106:Y106"/>
    <mergeCell ref="A107:B107"/>
    <mergeCell ref="C107:F107"/>
    <mergeCell ref="K107:L107"/>
    <mergeCell ref="N107:O107"/>
    <mergeCell ref="U107:V107"/>
    <mergeCell ref="X107:Y107"/>
    <mergeCell ref="A108:B108"/>
    <mergeCell ref="C108:F108"/>
    <mergeCell ref="K108:L108"/>
    <mergeCell ref="N108:O108"/>
    <mergeCell ref="U108:V108"/>
    <mergeCell ref="X108:Y108"/>
    <mergeCell ref="A109:B109"/>
    <mergeCell ref="C109:F109"/>
    <mergeCell ref="K109:L109"/>
    <mergeCell ref="N109:O109"/>
    <mergeCell ref="U109:V109"/>
    <mergeCell ref="X109:Y109"/>
    <mergeCell ref="A110:B110"/>
    <mergeCell ref="C110:F110"/>
    <mergeCell ref="K110:L110"/>
    <mergeCell ref="N110:O110"/>
    <mergeCell ref="U110:V110"/>
    <mergeCell ref="X110:Y110"/>
    <mergeCell ref="A111:B111"/>
    <mergeCell ref="C111:F111"/>
    <mergeCell ref="K111:L111"/>
    <mergeCell ref="N111:O111"/>
    <mergeCell ref="U111:V111"/>
    <mergeCell ref="X111:Y111"/>
    <mergeCell ref="A112:B112"/>
    <mergeCell ref="C112:F112"/>
    <mergeCell ref="K112:L112"/>
    <mergeCell ref="N112:O112"/>
    <mergeCell ref="U112:V112"/>
    <mergeCell ref="X112:Y112"/>
    <mergeCell ref="A113:B113"/>
    <mergeCell ref="C113:F113"/>
    <mergeCell ref="K113:L113"/>
    <mergeCell ref="N113:O113"/>
    <mergeCell ref="U113:V113"/>
    <mergeCell ref="X113:Y113"/>
    <mergeCell ref="A114:B114"/>
    <mergeCell ref="C114:F114"/>
    <mergeCell ref="K114:L114"/>
    <mergeCell ref="N114:O114"/>
    <mergeCell ref="U114:V114"/>
    <mergeCell ref="X114:Y114"/>
    <mergeCell ref="A115:B115"/>
    <mergeCell ref="C115:F115"/>
    <mergeCell ref="K115:L115"/>
    <mergeCell ref="N115:O115"/>
    <mergeCell ref="U115:V115"/>
    <mergeCell ref="X115:Y115"/>
    <mergeCell ref="A116:B116"/>
    <mergeCell ref="C116:F116"/>
    <mergeCell ref="K116:L116"/>
    <mergeCell ref="N116:O116"/>
    <mergeCell ref="U116:V116"/>
    <mergeCell ref="X116:Y116"/>
    <mergeCell ref="A117:B117"/>
    <mergeCell ref="C117:F117"/>
    <mergeCell ref="K117:L117"/>
    <mergeCell ref="N117:O117"/>
    <mergeCell ref="U117:V117"/>
    <mergeCell ref="X117:Y117"/>
    <mergeCell ref="A118:B118"/>
    <mergeCell ref="C118:F118"/>
    <mergeCell ref="K118:L118"/>
    <mergeCell ref="N118:O118"/>
    <mergeCell ref="U118:V118"/>
    <mergeCell ref="X118:Y118"/>
    <mergeCell ref="A119:B119"/>
    <mergeCell ref="C119:F119"/>
    <mergeCell ref="K119:L119"/>
    <mergeCell ref="N119:O119"/>
    <mergeCell ref="U119:V119"/>
    <mergeCell ref="X119:Y119"/>
    <mergeCell ref="A120:B120"/>
    <mergeCell ref="C120:F120"/>
    <mergeCell ref="K120:L120"/>
    <mergeCell ref="N120:O120"/>
    <mergeCell ref="U120:V120"/>
    <mergeCell ref="X120:Y120"/>
    <mergeCell ref="A121:B121"/>
    <mergeCell ref="C121:F121"/>
    <mergeCell ref="K121:L121"/>
    <mergeCell ref="N121:O121"/>
    <mergeCell ref="U121:V121"/>
    <mergeCell ref="X121:Y121"/>
    <mergeCell ref="A122:B122"/>
    <mergeCell ref="C122:F122"/>
    <mergeCell ref="K122:L122"/>
    <mergeCell ref="N122:O122"/>
    <mergeCell ref="U122:V122"/>
    <mergeCell ref="X122:Y122"/>
    <mergeCell ref="A123:B123"/>
    <mergeCell ref="C123:F123"/>
    <mergeCell ref="K123:L123"/>
    <mergeCell ref="N123:O123"/>
    <mergeCell ref="U123:V123"/>
    <mergeCell ref="X123:Y123"/>
    <mergeCell ref="A124:B124"/>
    <mergeCell ref="C124:F124"/>
    <mergeCell ref="K124:L124"/>
    <mergeCell ref="N124:O124"/>
    <mergeCell ref="U124:V124"/>
    <mergeCell ref="X124:Y124"/>
    <mergeCell ref="A125:B125"/>
    <mergeCell ref="C125:F125"/>
    <mergeCell ref="K125:L125"/>
    <mergeCell ref="N125:O125"/>
    <mergeCell ref="U125:V125"/>
    <mergeCell ref="X125:Y125"/>
    <mergeCell ref="A126:B126"/>
    <mergeCell ref="C126:F126"/>
    <mergeCell ref="K126:L126"/>
    <mergeCell ref="N126:O126"/>
    <mergeCell ref="U126:V126"/>
    <mergeCell ref="X126:Y126"/>
    <mergeCell ref="A127:B127"/>
    <mergeCell ref="C127:F127"/>
    <mergeCell ref="K127:L127"/>
    <mergeCell ref="N127:O127"/>
    <mergeCell ref="U127:V127"/>
    <mergeCell ref="X127:Y127"/>
    <mergeCell ref="A128:B128"/>
    <mergeCell ref="C128:F128"/>
    <mergeCell ref="K128:L128"/>
    <mergeCell ref="N128:O128"/>
    <mergeCell ref="U128:V128"/>
    <mergeCell ref="X128:Y128"/>
    <mergeCell ref="A129:B129"/>
    <mergeCell ref="C129:F129"/>
    <mergeCell ref="K129:L129"/>
    <mergeCell ref="N129:O129"/>
    <mergeCell ref="U129:V129"/>
    <mergeCell ref="X129:Y129"/>
    <mergeCell ref="A130:B130"/>
    <mergeCell ref="C130:F130"/>
    <mergeCell ref="K130:L130"/>
    <mergeCell ref="N130:O130"/>
    <mergeCell ref="U130:V130"/>
    <mergeCell ref="X130:Y130"/>
    <mergeCell ref="A131:B131"/>
    <mergeCell ref="C131:F131"/>
    <mergeCell ref="K131:L131"/>
    <mergeCell ref="N131:O131"/>
    <mergeCell ref="U131:V131"/>
    <mergeCell ref="X131:Y131"/>
    <mergeCell ref="A132:B132"/>
    <mergeCell ref="C132:F132"/>
    <mergeCell ref="K132:L132"/>
    <mergeCell ref="N132:O132"/>
    <mergeCell ref="U132:V132"/>
    <mergeCell ref="X132:Y132"/>
    <mergeCell ref="A133:B133"/>
    <mergeCell ref="C133:F133"/>
    <mergeCell ref="K133:L133"/>
    <mergeCell ref="N133:O133"/>
    <mergeCell ref="U133:V133"/>
    <mergeCell ref="X133:Y133"/>
    <mergeCell ref="A134:B134"/>
    <mergeCell ref="C134:F134"/>
    <mergeCell ref="K134:L134"/>
    <mergeCell ref="N134:O134"/>
    <mergeCell ref="U134:V134"/>
    <mergeCell ref="X134:Y134"/>
    <mergeCell ref="A135:B135"/>
    <mergeCell ref="C135:F135"/>
    <mergeCell ref="K135:L135"/>
    <mergeCell ref="N135:O135"/>
    <mergeCell ref="U135:V135"/>
    <mergeCell ref="X135:Y135"/>
    <mergeCell ref="A136:B136"/>
    <mergeCell ref="C136:F136"/>
    <mergeCell ref="K136:L136"/>
    <mergeCell ref="N136:O136"/>
    <mergeCell ref="U136:V136"/>
    <mergeCell ref="X136:Y136"/>
    <mergeCell ref="A137:B137"/>
    <mergeCell ref="C137:F137"/>
    <mergeCell ref="K137:L137"/>
    <mergeCell ref="N137:O137"/>
    <mergeCell ref="U137:V137"/>
    <mergeCell ref="X137:Y137"/>
    <mergeCell ref="A138:B138"/>
    <mergeCell ref="C138:F138"/>
    <mergeCell ref="K138:L138"/>
    <mergeCell ref="N138:O138"/>
    <mergeCell ref="U138:V138"/>
    <mergeCell ref="X138:Y138"/>
    <mergeCell ref="A139:B139"/>
    <mergeCell ref="C139:F139"/>
    <mergeCell ref="K139:L139"/>
    <mergeCell ref="N139:O139"/>
    <mergeCell ref="U139:V139"/>
    <mergeCell ref="X139:Y139"/>
    <mergeCell ref="A140:B140"/>
    <mergeCell ref="C140:F140"/>
    <mergeCell ref="K140:L140"/>
    <mergeCell ref="N140:O140"/>
    <mergeCell ref="U140:V140"/>
    <mergeCell ref="X140:Y140"/>
    <mergeCell ref="A141:B141"/>
    <mergeCell ref="C141:F141"/>
    <mergeCell ref="K141:L141"/>
    <mergeCell ref="N141:O141"/>
    <mergeCell ref="U141:V141"/>
    <mergeCell ref="X141:Y141"/>
    <mergeCell ref="A142:B142"/>
    <mergeCell ref="C142:F142"/>
    <mergeCell ref="K142:L142"/>
    <mergeCell ref="N142:O142"/>
    <mergeCell ref="U142:V142"/>
    <mergeCell ref="X142:Y142"/>
    <mergeCell ref="A143:B143"/>
    <mergeCell ref="C143:F143"/>
    <mergeCell ref="K143:L143"/>
    <mergeCell ref="N143:O143"/>
    <mergeCell ref="U143:V143"/>
    <mergeCell ref="X143:Y143"/>
    <mergeCell ref="A144:B144"/>
    <mergeCell ref="C144:F144"/>
    <mergeCell ref="K144:L144"/>
    <mergeCell ref="N144:O144"/>
    <mergeCell ref="U144:V144"/>
    <mergeCell ref="X144:Y144"/>
    <mergeCell ref="A145:B145"/>
    <mergeCell ref="C145:F145"/>
    <mergeCell ref="K145:L145"/>
    <mergeCell ref="N145:O145"/>
    <mergeCell ref="U145:V145"/>
    <mergeCell ref="X145:Y145"/>
    <mergeCell ref="A146:B146"/>
    <mergeCell ref="C146:F146"/>
    <mergeCell ref="K146:L146"/>
    <mergeCell ref="N146:O146"/>
    <mergeCell ref="U146:V146"/>
    <mergeCell ref="X146:Y146"/>
    <mergeCell ref="A147:B147"/>
    <mergeCell ref="C147:F147"/>
    <mergeCell ref="K147:L147"/>
    <mergeCell ref="N147:O147"/>
    <mergeCell ref="U147:V147"/>
    <mergeCell ref="X147:Y147"/>
    <mergeCell ref="A148:B148"/>
    <mergeCell ref="C148:F148"/>
    <mergeCell ref="K148:L148"/>
    <mergeCell ref="N148:O148"/>
    <mergeCell ref="U148:V148"/>
    <mergeCell ref="X148:Y148"/>
    <mergeCell ref="A149:B149"/>
    <mergeCell ref="C149:F149"/>
    <mergeCell ref="K149:L149"/>
    <mergeCell ref="N149:O149"/>
    <mergeCell ref="U149:V149"/>
    <mergeCell ref="X149:Y149"/>
    <mergeCell ref="A150:B150"/>
    <mergeCell ref="C150:F150"/>
    <mergeCell ref="K150:L150"/>
    <mergeCell ref="N150:O150"/>
    <mergeCell ref="U150:V150"/>
    <mergeCell ref="X150:Y150"/>
    <mergeCell ref="A151:B151"/>
    <mergeCell ref="C151:F151"/>
    <mergeCell ref="K151:L151"/>
    <mergeCell ref="N151:O151"/>
    <mergeCell ref="U151:V151"/>
    <mergeCell ref="X151:Y151"/>
    <mergeCell ref="A152:B152"/>
    <mergeCell ref="C152:F152"/>
    <mergeCell ref="K152:L152"/>
    <mergeCell ref="N152:O152"/>
    <mergeCell ref="U152:V152"/>
    <mergeCell ref="X152:Y152"/>
    <mergeCell ref="A153:B153"/>
    <mergeCell ref="C153:F153"/>
    <mergeCell ref="K153:L153"/>
    <mergeCell ref="N153:O153"/>
    <mergeCell ref="U153:V153"/>
    <mergeCell ref="X153:Y153"/>
    <mergeCell ref="A154:B154"/>
    <mergeCell ref="C154:F154"/>
    <mergeCell ref="K154:L154"/>
    <mergeCell ref="N154:O154"/>
    <mergeCell ref="U154:V154"/>
    <mergeCell ref="X154:Y154"/>
    <mergeCell ref="A155:B155"/>
    <mergeCell ref="C155:F155"/>
    <mergeCell ref="K155:L155"/>
    <mergeCell ref="N155:O155"/>
    <mergeCell ref="U155:V155"/>
    <mergeCell ref="X155:Y155"/>
    <mergeCell ref="A156:B156"/>
    <mergeCell ref="C156:F156"/>
    <mergeCell ref="K156:L156"/>
    <mergeCell ref="N156:O156"/>
    <mergeCell ref="U156:V156"/>
    <mergeCell ref="X156:Y156"/>
    <mergeCell ref="A157:B157"/>
    <mergeCell ref="C157:F157"/>
    <mergeCell ref="K157:L157"/>
    <mergeCell ref="N157:O157"/>
    <mergeCell ref="U157:V157"/>
    <mergeCell ref="X157:Y157"/>
    <mergeCell ref="A158:B158"/>
    <mergeCell ref="C158:F158"/>
    <mergeCell ref="K158:L158"/>
    <mergeCell ref="N158:O158"/>
    <mergeCell ref="U158:V158"/>
    <mergeCell ref="X158:Y158"/>
    <mergeCell ref="A159:B159"/>
    <mergeCell ref="C159:F159"/>
    <mergeCell ref="K159:L159"/>
    <mergeCell ref="N159:O159"/>
    <mergeCell ref="U159:V159"/>
    <mergeCell ref="X159:Y159"/>
    <mergeCell ref="A160:B160"/>
    <mergeCell ref="C160:F160"/>
    <mergeCell ref="K160:L160"/>
    <mergeCell ref="N160:O160"/>
    <mergeCell ref="U160:V160"/>
    <mergeCell ref="X160:Y160"/>
    <mergeCell ref="A161:B161"/>
    <mergeCell ref="C161:F161"/>
    <mergeCell ref="K161:L161"/>
    <mergeCell ref="N161:O161"/>
    <mergeCell ref="U161:V161"/>
    <mergeCell ref="X161:Y161"/>
    <mergeCell ref="A162:B162"/>
    <mergeCell ref="C162:F162"/>
    <mergeCell ref="K162:L162"/>
    <mergeCell ref="N162:O162"/>
    <mergeCell ref="U162:V162"/>
    <mergeCell ref="X162:Y162"/>
    <mergeCell ref="A163:B163"/>
    <mergeCell ref="C163:F163"/>
    <mergeCell ref="K163:L163"/>
    <mergeCell ref="N163:O163"/>
    <mergeCell ref="U163:V163"/>
    <mergeCell ref="X163:Y163"/>
    <mergeCell ref="A164:B164"/>
    <mergeCell ref="C164:F164"/>
    <mergeCell ref="K164:L164"/>
    <mergeCell ref="N164:O164"/>
    <mergeCell ref="U164:V164"/>
    <mergeCell ref="X164:Y164"/>
    <mergeCell ref="A165:B165"/>
    <mergeCell ref="C165:F165"/>
    <mergeCell ref="K165:L165"/>
    <mergeCell ref="N165:O165"/>
    <mergeCell ref="U165:V165"/>
    <mergeCell ref="X165:Y165"/>
    <mergeCell ref="A166:B166"/>
    <mergeCell ref="C166:F166"/>
    <mergeCell ref="K166:L166"/>
    <mergeCell ref="N166:O166"/>
    <mergeCell ref="U166:V166"/>
    <mergeCell ref="X166:Y166"/>
    <mergeCell ref="A167:B167"/>
    <mergeCell ref="C167:F167"/>
    <mergeCell ref="K167:L167"/>
    <mergeCell ref="N167:O167"/>
    <mergeCell ref="U167:V167"/>
    <mergeCell ref="X167:Y167"/>
    <mergeCell ref="A168:B168"/>
    <mergeCell ref="C168:F168"/>
    <mergeCell ref="K168:L168"/>
    <mergeCell ref="N168:O168"/>
    <mergeCell ref="U168:V168"/>
    <mergeCell ref="X168:Y168"/>
    <mergeCell ref="A169:B169"/>
    <mergeCell ref="C169:F169"/>
    <mergeCell ref="K169:L169"/>
    <mergeCell ref="N169:O169"/>
    <mergeCell ref="U169:V169"/>
    <mergeCell ref="X169:Y169"/>
    <mergeCell ref="A170:B170"/>
    <mergeCell ref="C170:F170"/>
    <mergeCell ref="K170:L170"/>
    <mergeCell ref="N170:O170"/>
    <mergeCell ref="U170:V170"/>
    <mergeCell ref="X170:Y170"/>
    <mergeCell ref="A171:B171"/>
    <mergeCell ref="C171:F171"/>
    <mergeCell ref="K171:L171"/>
    <mergeCell ref="N171:O171"/>
    <mergeCell ref="U171:V171"/>
    <mergeCell ref="X171:Y171"/>
    <mergeCell ref="A172:B172"/>
    <mergeCell ref="C172:F172"/>
    <mergeCell ref="K172:L172"/>
    <mergeCell ref="N172:O172"/>
    <mergeCell ref="U172:V172"/>
    <mergeCell ref="X172:Y172"/>
    <mergeCell ref="A173:B173"/>
    <mergeCell ref="C173:F173"/>
    <mergeCell ref="K173:L173"/>
    <mergeCell ref="N173:O173"/>
    <mergeCell ref="U173:V173"/>
    <mergeCell ref="X173:Y173"/>
    <mergeCell ref="A174:B174"/>
    <mergeCell ref="C174:F174"/>
    <mergeCell ref="K174:L174"/>
    <mergeCell ref="N174:O174"/>
    <mergeCell ref="U174:V174"/>
    <mergeCell ref="X174:Y174"/>
    <mergeCell ref="A175:B175"/>
    <mergeCell ref="C175:F175"/>
    <mergeCell ref="K175:L175"/>
    <mergeCell ref="N175:O175"/>
    <mergeCell ref="U175:V175"/>
    <mergeCell ref="X175:Y175"/>
    <mergeCell ref="A176:B176"/>
    <mergeCell ref="C176:F176"/>
    <mergeCell ref="K176:L176"/>
    <mergeCell ref="N176:O176"/>
    <mergeCell ref="U176:V176"/>
    <mergeCell ref="X176:Y176"/>
    <mergeCell ref="A177:B177"/>
    <mergeCell ref="C177:F177"/>
    <mergeCell ref="K177:L177"/>
    <mergeCell ref="N177:O177"/>
    <mergeCell ref="U177:V177"/>
    <mergeCell ref="X177:Y177"/>
    <mergeCell ref="A178:B178"/>
    <mergeCell ref="C178:F178"/>
    <mergeCell ref="K178:L178"/>
    <mergeCell ref="N178:O178"/>
    <mergeCell ref="U178:V178"/>
    <mergeCell ref="X178:Y178"/>
    <mergeCell ref="A179:B179"/>
    <mergeCell ref="C179:F179"/>
    <mergeCell ref="K179:L179"/>
    <mergeCell ref="N179:O179"/>
    <mergeCell ref="U179:V179"/>
    <mergeCell ref="X179:Y179"/>
    <mergeCell ref="A180:B180"/>
    <mergeCell ref="C180:F180"/>
    <mergeCell ref="K180:L180"/>
    <mergeCell ref="N180:O180"/>
    <mergeCell ref="U180:V180"/>
    <mergeCell ref="X180:Y180"/>
    <mergeCell ref="A181:B181"/>
    <mergeCell ref="C181:F181"/>
    <mergeCell ref="K181:L181"/>
    <mergeCell ref="N181:O181"/>
    <mergeCell ref="U181:V181"/>
    <mergeCell ref="X181:Y181"/>
    <mergeCell ref="A182:B182"/>
    <mergeCell ref="C182:F182"/>
    <mergeCell ref="K182:L182"/>
    <mergeCell ref="N182:O182"/>
    <mergeCell ref="U182:V182"/>
    <mergeCell ref="X182:Y182"/>
    <mergeCell ref="A183:B183"/>
    <mergeCell ref="C183:F183"/>
    <mergeCell ref="K183:L183"/>
    <mergeCell ref="N183:O183"/>
    <mergeCell ref="U183:V183"/>
    <mergeCell ref="X183:Y183"/>
    <mergeCell ref="A184:B184"/>
    <mergeCell ref="C184:F184"/>
    <mergeCell ref="K184:L184"/>
    <mergeCell ref="N184:O184"/>
    <mergeCell ref="U184:V184"/>
    <mergeCell ref="X184:Y184"/>
    <mergeCell ref="A185:B185"/>
    <mergeCell ref="C185:F185"/>
    <mergeCell ref="K185:L185"/>
    <mergeCell ref="N185:O185"/>
    <mergeCell ref="U185:V185"/>
    <mergeCell ref="X185:Y185"/>
    <mergeCell ref="A186:B186"/>
    <mergeCell ref="C186:F186"/>
    <mergeCell ref="K186:L186"/>
    <mergeCell ref="N186:O186"/>
    <mergeCell ref="U186:V186"/>
    <mergeCell ref="X186:Y186"/>
    <mergeCell ref="A187:B187"/>
    <mergeCell ref="C187:F187"/>
    <mergeCell ref="K187:L187"/>
    <mergeCell ref="N187:O187"/>
    <mergeCell ref="U187:V187"/>
    <mergeCell ref="X187:Y187"/>
    <mergeCell ref="A188:B188"/>
    <mergeCell ref="C188:F188"/>
    <mergeCell ref="K188:L188"/>
    <mergeCell ref="N188:O188"/>
    <mergeCell ref="U188:V188"/>
    <mergeCell ref="X188:Y188"/>
    <mergeCell ref="A189:B189"/>
    <mergeCell ref="C189:F189"/>
    <mergeCell ref="K189:L189"/>
    <mergeCell ref="N189:O189"/>
    <mergeCell ref="U189:V189"/>
    <mergeCell ref="X189:Y189"/>
    <mergeCell ref="A190:B190"/>
    <mergeCell ref="C190:F190"/>
    <mergeCell ref="K190:L190"/>
    <mergeCell ref="N190:O190"/>
    <mergeCell ref="U190:V190"/>
    <mergeCell ref="X190:Y190"/>
    <mergeCell ref="A191:B191"/>
    <mergeCell ref="C191:F191"/>
    <mergeCell ref="K191:L191"/>
    <mergeCell ref="N191:O191"/>
    <mergeCell ref="U191:V191"/>
    <mergeCell ref="X191:Y191"/>
    <mergeCell ref="A192:B192"/>
    <mergeCell ref="C192:F192"/>
    <mergeCell ref="K192:L192"/>
    <mergeCell ref="N192:O192"/>
    <mergeCell ref="U192:V192"/>
    <mergeCell ref="X192:Y192"/>
    <mergeCell ref="A193:B193"/>
    <mergeCell ref="C193:F193"/>
    <mergeCell ref="K193:L193"/>
    <mergeCell ref="N193:O193"/>
    <mergeCell ref="U193:V193"/>
    <mergeCell ref="X193:Y193"/>
    <mergeCell ref="A194:B194"/>
    <mergeCell ref="C194:F194"/>
    <mergeCell ref="K194:L194"/>
    <mergeCell ref="N194:O194"/>
    <mergeCell ref="U194:V194"/>
    <mergeCell ref="X194:Y194"/>
    <mergeCell ref="A195:B195"/>
    <mergeCell ref="C195:F195"/>
    <mergeCell ref="K195:L195"/>
    <mergeCell ref="N195:O195"/>
    <mergeCell ref="U195:V195"/>
    <mergeCell ref="X195:Y195"/>
    <mergeCell ref="A196:B196"/>
    <mergeCell ref="C196:F196"/>
    <mergeCell ref="K196:L196"/>
    <mergeCell ref="N196:O196"/>
    <mergeCell ref="U196:V196"/>
    <mergeCell ref="X196:Y196"/>
    <mergeCell ref="A197:B197"/>
    <mergeCell ref="C197:F197"/>
    <mergeCell ref="K197:L197"/>
    <mergeCell ref="N197:O197"/>
    <mergeCell ref="U197:V197"/>
    <mergeCell ref="X197:Y197"/>
    <mergeCell ref="A198:B198"/>
    <mergeCell ref="C198:F198"/>
    <mergeCell ref="K198:L198"/>
    <mergeCell ref="N198:O198"/>
    <mergeCell ref="U198:V198"/>
    <mergeCell ref="X198:Y198"/>
    <mergeCell ref="A199:B199"/>
    <mergeCell ref="C199:F199"/>
    <mergeCell ref="K199:L199"/>
    <mergeCell ref="N199:O199"/>
    <mergeCell ref="U199:V199"/>
    <mergeCell ref="X199:Y199"/>
    <mergeCell ref="A200:B200"/>
    <mergeCell ref="C200:F200"/>
    <mergeCell ref="K200:L200"/>
    <mergeCell ref="N200:O200"/>
    <mergeCell ref="U200:V200"/>
    <mergeCell ref="X200:Y200"/>
    <mergeCell ref="A201:B201"/>
    <mergeCell ref="C201:F201"/>
    <mergeCell ref="K201:L201"/>
    <mergeCell ref="N201:O201"/>
    <mergeCell ref="U201:V201"/>
    <mergeCell ref="X201:Y201"/>
    <mergeCell ref="A202:B202"/>
    <mergeCell ref="C202:F202"/>
    <mergeCell ref="K202:L202"/>
    <mergeCell ref="N202:O202"/>
    <mergeCell ref="U202:V202"/>
    <mergeCell ref="X202:Y202"/>
    <mergeCell ref="A203:B203"/>
    <mergeCell ref="C203:F203"/>
    <mergeCell ref="K203:L203"/>
    <mergeCell ref="N203:O203"/>
    <mergeCell ref="U203:V203"/>
    <mergeCell ref="X203:Y203"/>
    <mergeCell ref="A204:B204"/>
    <mergeCell ref="C204:F204"/>
    <mergeCell ref="K204:L204"/>
    <mergeCell ref="N204:O204"/>
    <mergeCell ref="U204:V204"/>
    <mergeCell ref="X204:Y204"/>
    <mergeCell ref="A205:B205"/>
    <mergeCell ref="C205:F205"/>
    <mergeCell ref="K205:L205"/>
    <mergeCell ref="N205:O205"/>
    <mergeCell ref="U205:V205"/>
    <mergeCell ref="X205:Y205"/>
    <mergeCell ref="A206:B206"/>
    <mergeCell ref="C206:F206"/>
    <mergeCell ref="K206:L206"/>
    <mergeCell ref="N206:O206"/>
    <mergeCell ref="U206:V206"/>
    <mergeCell ref="X206:Y206"/>
    <mergeCell ref="A207:B207"/>
    <mergeCell ref="C207:F207"/>
    <mergeCell ref="K207:L207"/>
    <mergeCell ref="N207:O207"/>
    <mergeCell ref="U207:V207"/>
    <mergeCell ref="X207:Y207"/>
    <mergeCell ref="A208:B208"/>
    <mergeCell ref="C208:F208"/>
    <mergeCell ref="K208:L208"/>
    <mergeCell ref="N208:O208"/>
    <mergeCell ref="U208:V208"/>
    <mergeCell ref="X208:Y208"/>
    <mergeCell ref="A209:B209"/>
    <mergeCell ref="C209:F209"/>
    <mergeCell ref="K209:L209"/>
    <mergeCell ref="N209:O209"/>
    <mergeCell ref="U209:V209"/>
    <mergeCell ref="X209:Y209"/>
    <mergeCell ref="A210:B210"/>
    <mergeCell ref="C210:F210"/>
    <mergeCell ref="K210:L210"/>
    <mergeCell ref="N210:O210"/>
    <mergeCell ref="U210:V210"/>
    <mergeCell ref="X210:Y210"/>
    <mergeCell ref="A211:B211"/>
    <mergeCell ref="C211:F211"/>
    <mergeCell ref="K211:L211"/>
    <mergeCell ref="N211:O211"/>
    <mergeCell ref="U211:V211"/>
    <mergeCell ref="X211:Y211"/>
    <mergeCell ref="A212:B212"/>
    <mergeCell ref="C212:F212"/>
    <mergeCell ref="K212:L212"/>
    <mergeCell ref="N212:O212"/>
    <mergeCell ref="U212:V212"/>
    <mergeCell ref="X212:Y212"/>
    <mergeCell ref="A213:B213"/>
    <mergeCell ref="C213:F213"/>
    <mergeCell ref="K213:L213"/>
    <mergeCell ref="N213:O213"/>
    <mergeCell ref="U213:V213"/>
    <mergeCell ref="X213:Y213"/>
    <mergeCell ref="A214:B214"/>
    <mergeCell ref="C214:F214"/>
    <mergeCell ref="K214:L214"/>
    <mergeCell ref="N214:O214"/>
    <mergeCell ref="U214:V214"/>
    <mergeCell ref="X214:Y214"/>
    <mergeCell ref="A215:B215"/>
    <mergeCell ref="C215:F215"/>
    <mergeCell ref="K215:L215"/>
    <mergeCell ref="N215:O215"/>
    <mergeCell ref="U215:V215"/>
    <mergeCell ref="X215:Y215"/>
    <mergeCell ref="A216:B216"/>
    <mergeCell ref="C216:F216"/>
    <mergeCell ref="K216:L216"/>
    <mergeCell ref="N216:O216"/>
    <mergeCell ref="U216:V216"/>
    <mergeCell ref="X216:Y216"/>
    <mergeCell ref="A217:B217"/>
    <mergeCell ref="C217:F217"/>
    <mergeCell ref="K217:L217"/>
    <mergeCell ref="N217:O217"/>
    <mergeCell ref="U217:V217"/>
    <mergeCell ref="X217:Y217"/>
    <mergeCell ref="A218:B218"/>
    <mergeCell ref="C218:F218"/>
    <mergeCell ref="K218:L218"/>
    <mergeCell ref="N218:O218"/>
    <mergeCell ref="U218:V218"/>
    <mergeCell ref="X218:Y218"/>
    <mergeCell ref="A219:B219"/>
    <mergeCell ref="C219:F219"/>
    <mergeCell ref="K219:L219"/>
    <mergeCell ref="N219:O219"/>
    <mergeCell ref="U219:V219"/>
    <mergeCell ref="X219:Y219"/>
    <mergeCell ref="A220:B220"/>
    <mergeCell ref="C220:F220"/>
    <mergeCell ref="K220:L220"/>
    <mergeCell ref="N220:O220"/>
    <mergeCell ref="U220:V220"/>
    <mergeCell ref="X220:Y220"/>
    <mergeCell ref="A221:B221"/>
    <mergeCell ref="C221:F221"/>
    <mergeCell ref="K221:L221"/>
    <mergeCell ref="N221:O221"/>
    <mergeCell ref="U221:V221"/>
    <mergeCell ref="X221:Y221"/>
    <mergeCell ref="A222:B222"/>
    <mergeCell ref="C222:F222"/>
    <mergeCell ref="K222:L222"/>
    <mergeCell ref="N222:O222"/>
    <mergeCell ref="U222:V222"/>
    <mergeCell ref="X222:Y222"/>
    <mergeCell ref="A223:B223"/>
    <mergeCell ref="C223:F223"/>
    <mergeCell ref="K223:L223"/>
    <mergeCell ref="N223:O223"/>
    <mergeCell ref="U223:V223"/>
    <mergeCell ref="X223:Y223"/>
    <mergeCell ref="A224:B224"/>
    <mergeCell ref="C224:F224"/>
    <mergeCell ref="K224:L224"/>
    <mergeCell ref="N224:O224"/>
    <mergeCell ref="U224:V224"/>
    <mergeCell ref="X224:Y224"/>
    <mergeCell ref="A225:B225"/>
    <mergeCell ref="C225:F225"/>
    <mergeCell ref="K225:L225"/>
    <mergeCell ref="N225:O225"/>
    <mergeCell ref="U225:V225"/>
    <mergeCell ref="X225:Y225"/>
    <mergeCell ref="A226:B226"/>
    <mergeCell ref="C226:F226"/>
    <mergeCell ref="K226:L226"/>
    <mergeCell ref="N226:O226"/>
    <mergeCell ref="U226:V226"/>
    <mergeCell ref="X226:Y226"/>
    <mergeCell ref="A227:B227"/>
    <mergeCell ref="C227:F227"/>
    <mergeCell ref="K227:L227"/>
    <mergeCell ref="N227:O227"/>
    <mergeCell ref="U227:V227"/>
    <mergeCell ref="X227:Y227"/>
    <mergeCell ref="A228:B228"/>
    <mergeCell ref="C228:F228"/>
    <mergeCell ref="K228:L228"/>
    <mergeCell ref="N228:O228"/>
    <mergeCell ref="U228:V228"/>
    <mergeCell ref="X228:Y228"/>
    <mergeCell ref="A229:B229"/>
    <mergeCell ref="C229:F229"/>
    <mergeCell ref="K229:L229"/>
    <mergeCell ref="N229:O229"/>
    <mergeCell ref="U229:V229"/>
    <mergeCell ref="X229:Y229"/>
    <mergeCell ref="A230:B230"/>
    <mergeCell ref="C230:F230"/>
    <mergeCell ref="K230:L230"/>
    <mergeCell ref="N230:O230"/>
    <mergeCell ref="U230:V230"/>
    <mergeCell ref="X230:Y230"/>
    <mergeCell ref="A231:B231"/>
    <mergeCell ref="C231:F231"/>
    <mergeCell ref="K231:L231"/>
    <mergeCell ref="N231:O231"/>
    <mergeCell ref="U231:V231"/>
    <mergeCell ref="X231:Y231"/>
    <mergeCell ref="A232:B232"/>
    <mergeCell ref="C232:F232"/>
    <mergeCell ref="K232:L232"/>
    <mergeCell ref="N232:O232"/>
    <mergeCell ref="U232:V232"/>
    <mergeCell ref="X232:Y232"/>
    <mergeCell ref="A233:B233"/>
    <mergeCell ref="C233:F233"/>
    <mergeCell ref="K233:L233"/>
    <mergeCell ref="N233:O233"/>
    <mergeCell ref="U233:V233"/>
    <mergeCell ref="X233:Y233"/>
    <mergeCell ref="A234:B234"/>
    <mergeCell ref="C234:F234"/>
    <mergeCell ref="K234:L234"/>
    <mergeCell ref="N234:O234"/>
    <mergeCell ref="U234:V234"/>
    <mergeCell ref="X234:Y234"/>
    <mergeCell ref="A235:B235"/>
    <mergeCell ref="C235:F235"/>
    <mergeCell ref="K235:L235"/>
    <mergeCell ref="N235:O235"/>
    <mergeCell ref="U235:V235"/>
    <mergeCell ref="X235:Y235"/>
    <mergeCell ref="A236:B236"/>
    <mergeCell ref="C236:F236"/>
    <mergeCell ref="K236:L236"/>
    <mergeCell ref="N236:O236"/>
    <mergeCell ref="U236:V236"/>
    <mergeCell ref="X236:Y236"/>
    <mergeCell ref="A237:B237"/>
    <mergeCell ref="C237:F237"/>
    <mergeCell ref="K237:L237"/>
    <mergeCell ref="N237:O237"/>
    <mergeCell ref="U237:V237"/>
    <mergeCell ref="X237:Y237"/>
    <mergeCell ref="A238:B238"/>
    <mergeCell ref="C238:F238"/>
    <mergeCell ref="K238:L238"/>
    <mergeCell ref="N238:O238"/>
    <mergeCell ref="U238:V238"/>
    <mergeCell ref="X238:Y238"/>
    <mergeCell ref="A239:B239"/>
    <mergeCell ref="C239:F239"/>
    <mergeCell ref="K239:L239"/>
    <mergeCell ref="N239:O239"/>
    <mergeCell ref="U239:V239"/>
    <mergeCell ref="X239:Y239"/>
    <mergeCell ref="A240:B240"/>
    <mergeCell ref="C240:F240"/>
    <mergeCell ref="K240:L240"/>
    <mergeCell ref="N240:O240"/>
    <mergeCell ref="U240:V240"/>
    <mergeCell ref="X240:Y240"/>
    <mergeCell ref="A241:B241"/>
    <mergeCell ref="C241:F241"/>
    <mergeCell ref="K241:L241"/>
    <mergeCell ref="N241:O241"/>
    <mergeCell ref="U241:V241"/>
    <mergeCell ref="X241:Y241"/>
    <mergeCell ref="A242:B242"/>
    <mergeCell ref="C242:F242"/>
    <mergeCell ref="K242:L242"/>
    <mergeCell ref="N242:O242"/>
    <mergeCell ref="U242:V242"/>
    <mergeCell ref="X242:Y242"/>
    <mergeCell ref="A243:B243"/>
    <mergeCell ref="C243:F243"/>
    <mergeCell ref="K243:L243"/>
    <mergeCell ref="N243:O243"/>
    <mergeCell ref="U243:V243"/>
    <mergeCell ref="X243:Y243"/>
    <mergeCell ref="A244:B244"/>
    <mergeCell ref="C244:F244"/>
    <mergeCell ref="K244:L244"/>
    <mergeCell ref="N244:O244"/>
    <mergeCell ref="U244:V244"/>
    <mergeCell ref="X244:Y244"/>
    <mergeCell ref="A245:B245"/>
    <mergeCell ref="C245:F245"/>
    <mergeCell ref="K245:L245"/>
    <mergeCell ref="N245:O245"/>
    <mergeCell ref="U245:V245"/>
    <mergeCell ref="X245:Y245"/>
    <mergeCell ref="A246:B246"/>
    <mergeCell ref="C246:F246"/>
    <mergeCell ref="K246:L246"/>
    <mergeCell ref="N246:O246"/>
    <mergeCell ref="U246:V246"/>
    <mergeCell ref="X246:Y246"/>
    <mergeCell ref="A247:B247"/>
    <mergeCell ref="C247:F247"/>
    <mergeCell ref="K247:L247"/>
    <mergeCell ref="N247:O247"/>
    <mergeCell ref="U247:V247"/>
    <mergeCell ref="X247:Y247"/>
    <mergeCell ref="A248:B248"/>
    <mergeCell ref="C248:F248"/>
    <mergeCell ref="K248:L248"/>
    <mergeCell ref="N248:O248"/>
    <mergeCell ref="U248:V248"/>
    <mergeCell ref="X248:Y248"/>
    <mergeCell ref="A249:B249"/>
    <mergeCell ref="C249:F249"/>
    <mergeCell ref="K249:L249"/>
    <mergeCell ref="N249:O249"/>
    <mergeCell ref="U249:V249"/>
    <mergeCell ref="X249:Y249"/>
    <mergeCell ref="A250:B250"/>
    <mergeCell ref="C250:F250"/>
    <mergeCell ref="K250:L250"/>
    <mergeCell ref="N250:O250"/>
    <mergeCell ref="U250:V250"/>
    <mergeCell ref="X250:Y250"/>
    <mergeCell ref="A251:B251"/>
    <mergeCell ref="C251:F251"/>
    <mergeCell ref="K251:L251"/>
    <mergeCell ref="N251:O251"/>
    <mergeCell ref="U251:V251"/>
    <mergeCell ref="X251:Y251"/>
    <mergeCell ref="A252:B252"/>
    <mergeCell ref="C252:F252"/>
    <mergeCell ref="K252:L252"/>
    <mergeCell ref="N252:O252"/>
    <mergeCell ref="U252:V252"/>
    <mergeCell ref="X252:Y252"/>
    <mergeCell ref="A253:B253"/>
    <mergeCell ref="C253:F253"/>
    <mergeCell ref="K253:L253"/>
    <mergeCell ref="N253:O253"/>
    <mergeCell ref="U253:V253"/>
    <mergeCell ref="X253:Y253"/>
    <mergeCell ref="A254:B254"/>
    <mergeCell ref="C254:F254"/>
    <mergeCell ref="K254:L254"/>
    <mergeCell ref="N254:O254"/>
    <mergeCell ref="U254:V254"/>
    <mergeCell ref="X254:Y254"/>
    <mergeCell ref="A255:B255"/>
    <mergeCell ref="C255:F255"/>
    <mergeCell ref="K255:L255"/>
    <mergeCell ref="N255:O255"/>
    <mergeCell ref="U255:V255"/>
    <mergeCell ref="X255:Y255"/>
    <mergeCell ref="A256:B256"/>
    <mergeCell ref="C256:F256"/>
    <mergeCell ref="K256:L256"/>
    <mergeCell ref="N256:O256"/>
    <mergeCell ref="U256:V256"/>
    <mergeCell ref="X256:Y256"/>
    <mergeCell ref="A257:B257"/>
    <mergeCell ref="C257:F257"/>
    <mergeCell ref="K257:L257"/>
    <mergeCell ref="N257:O257"/>
    <mergeCell ref="U257:V257"/>
    <mergeCell ref="X257:Y257"/>
    <mergeCell ref="A258:B258"/>
    <mergeCell ref="C258:F258"/>
    <mergeCell ref="K258:L258"/>
    <mergeCell ref="N258:O258"/>
    <mergeCell ref="U258:V258"/>
    <mergeCell ref="X258:Y258"/>
    <mergeCell ref="A259:B259"/>
    <mergeCell ref="C259:F259"/>
    <mergeCell ref="K259:L259"/>
    <mergeCell ref="N259:O259"/>
    <mergeCell ref="U259:V259"/>
    <mergeCell ref="X259:Y259"/>
    <mergeCell ref="A260:B260"/>
    <mergeCell ref="C260:F260"/>
    <mergeCell ref="K260:L260"/>
    <mergeCell ref="N260:O260"/>
    <mergeCell ref="U260:V260"/>
    <mergeCell ref="X260:Y260"/>
    <mergeCell ref="A261:B261"/>
    <mergeCell ref="C261:F261"/>
    <mergeCell ref="K261:L261"/>
    <mergeCell ref="N261:O261"/>
    <mergeCell ref="U261:V261"/>
    <mergeCell ref="X261:Y261"/>
    <mergeCell ref="A262:B262"/>
    <mergeCell ref="C262:F262"/>
    <mergeCell ref="K262:L262"/>
    <mergeCell ref="N262:O262"/>
    <mergeCell ref="U262:V262"/>
    <mergeCell ref="X262:Y262"/>
    <mergeCell ref="A263:B263"/>
    <mergeCell ref="C263:F263"/>
    <mergeCell ref="K263:L263"/>
    <mergeCell ref="N263:O263"/>
    <mergeCell ref="U263:V263"/>
    <mergeCell ref="X263:Y263"/>
    <mergeCell ref="A264:B264"/>
    <mergeCell ref="C264:F264"/>
    <mergeCell ref="K264:L264"/>
    <mergeCell ref="N264:O264"/>
    <mergeCell ref="U264:V264"/>
    <mergeCell ref="X264:Y264"/>
    <mergeCell ref="A265:B265"/>
    <mergeCell ref="C265:F265"/>
    <mergeCell ref="K265:L265"/>
    <mergeCell ref="N265:O265"/>
    <mergeCell ref="U265:V265"/>
    <mergeCell ref="X265:Y265"/>
    <mergeCell ref="A266:B266"/>
    <mergeCell ref="C266:F266"/>
    <mergeCell ref="K266:L266"/>
    <mergeCell ref="N266:O266"/>
    <mergeCell ref="U266:V266"/>
    <mergeCell ref="X266:Y266"/>
    <mergeCell ref="A267:B267"/>
    <mergeCell ref="C267:F267"/>
    <mergeCell ref="K267:L267"/>
    <mergeCell ref="N267:O267"/>
    <mergeCell ref="U267:V267"/>
    <mergeCell ref="X267:Y267"/>
    <mergeCell ref="A268:B268"/>
    <mergeCell ref="C268:F268"/>
    <mergeCell ref="K268:L268"/>
    <mergeCell ref="N268:O268"/>
    <mergeCell ref="U268:V268"/>
    <mergeCell ref="X268:Y268"/>
    <mergeCell ref="A269:B269"/>
    <mergeCell ref="C269:F269"/>
    <mergeCell ref="K269:L269"/>
    <mergeCell ref="N269:O269"/>
    <mergeCell ref="U269:V269"/>
    <mergeCell ref="X269:Y269"/>
    <mergeCell ref="A270:B270"/>
    <mergeCell ref="C270:F270"/>
    <mergeCell ref="K270:L270"/>
    <mergeCell ref="N270:O270"/>
    <mergeCell ref="U270:V270"/>
    <mergeCell ref="X270:Y270"/>
    <mergeCell ref="A271:B271"/>
    <mergeCell ref="C271:F271"/>
    <mergeCell ref="K271:L271"/>
    <mergeCell ref="N271:O271"/>
    <mergeCell ref="U271:V271"/>
    <mergeCell ref="X271:Y271"/>
    <mergeCell ref="A272:B272"/>
    <mergeCell ref="C272:F272"/>
    <mergeCell ref="K272:L272"/>
    <mergeCell ref="N272:O272"/>
    <mergeCell ref="U272:V272"/>
    <mergeCell ref="X272:Y272"/>
    <mergeCell ref="A273:B273"/>
    <mergeCell ref="C273:F273"/>
    <mergeCell ref="K273:L273"/>
    <mergeCell ref="N273:O273"/>
    <mergeCell ref="U273:V273"/>
    <mergeCell ref="X273:Y273"/>
    <mergeCell ref="A274:B274"/>
    <mergeCell ref="C274:F274"/>
    <mergeCell ref="K274:L274"/>
    <mergeCell ref="N274:O274"/>
    <mergeCell ref="U274:V274"/>
    <mergeCell ref="X274:Y274"/>
    <mergeCell ref="A275:B275"/>
    <mergeCell ref="C275:F275"/>
    <mergeCell ref="K275:L275"/>
    <mergeCell ref="N275:O275"/>
    <mergeCell ref="U275:V275"/>
    <mergeCell ref="X275:Y275"/>
    <mergeCell ref="A276:B276"/>
    <mergeCell ref="C276:F276"/>
    <mergeCell ref="K276:L276"/>
    <mergeCell ref="N276:O276"/>
    <mergeCell ref="U276:V276"/>
    <mergeCell ref="X276:Y276"/>
    <mergeCell ref="A277:B277"/>
    <mergeCell ref="C277:F277"/>
    <mergeCell ref="K277:L277"/>
    <mergeCell ref="N277:O277"/>
    <mergeCell ref="U277:V277"/>
    <mergeCell ref="X277:Y277"/>
    <mergeCell ref="A278:B278"/>
    <mergeCell ref="C278:F278"/>
    <mergeCell ref="K278:L278"/>
    <mergeCell ref="N278:O278"/>
    <mergeCell ref="U278:V278"/>
    <mergeCell ref="X278:Y278"/>
    <mergeCell ref="A279:B279"/>
    <mergeCell ref="C279:F279"/>
    <mergeCell ref="K279:L279"/>
    <mergeCell ref="N279:O279"/>
    <mergeCell ref="U279:V279"/>
    <mergeCell ref="X279:Y279"/>
    <mergeCell ref="A280:B280"/>
    <mergeCell ref="C280:F280"/>
    <mergeCell ref="K280:L280"/>
    <mergeCell ref="N280:O280"/>
    <mergeCell ref="U280:V280"/>
    <mergeCell ref="X280:Y280"/>
    <mergeCell ref="A281:B281"/>
    <mergeCell ref="C281:F281"/>
    <mergeCell ref="K281:L281"/>
    <mergeCell ref="N281:O281"/>
    <mergeCell ref="U281:V281"/>
    <mergeCell ref="X281:Y281"/>
    <mergeCell ref="A282:B282"/>
    <mergeCell ref="C282:F282"/>
    <mergeCell ref="K282:L282"/>
    <mergeCell ref="N282:O282"/>
    <mergeCell ref="U282:V282"/>
    <mergeCell ref="X282:Y282"/>
    <mergeCell ref="A283:B283"/>
    <mergeCell ref="C283:F283"/>
    <mergeCell ref="K283:L283"/>
    <mergeCell ref="N283:O283"/>
    <mergeCell ref="U283:V283"/>
    <mergeCell ref="X283:Y283"/>
    <mergeCell ref="A284:B284"/>
    <mergeCell ref="C284:F284"/>
    <mergeCell ref="K284:L284"/>
    <mergeCell ref="N284:O284"/>
    <mergeCell ref="U284:V284"/>
    <mergeCell ref="X284:Y284"/>
    <mergeCell ref="A285:B285"/>
    <mergeCell ref="C285:F285"/>
    <mergeCell ref="K285:L285"/>
    <mergeCell ref="N285:O285"/>
    <mergeCell ref="U285:V285"/>
    <mergeCell ref="X285:Y285"/>
    <mergeCell ref="A286:B286"/>
    <mergeCell ref="C286:F286"/>
    <mergeCell ref="K286:L286"/>
    <mergeCell ref="N286:O286"/>
    <mergeCell ref="U286:V286"/>
    <mergeCell ref="X286:Y286"/>
    <mergeCell ref="A287:B287"/>
    <mergeCell ref="C287:F287"/>
    <mergeCell ref="K287:L287"/>
    <mergeCell ref="N287:O287"/>
    <mergeCell ref="U287:V287"/>
    <mergeCell ref="X287:Y287"/>
    <mergeCell ref="A288:B288"/>
    <mergeCell ref="C288:F288"/>
    <mergeCell ref="K288:L288"/>
    <mergeCell ref="N288:O288"/>
    <mergeCell ref="U288:V288"/>
    <mergeCell ref="X288:Y288"/>
    <mergeCell ref="A289:B289"/>
    <mergeCell ref="C289:F289"/>
    <mergeCell ref="K289:L289"/>
    <mergeCell ref="N289:O289"/>
    <mergeCell ref="U289:V289"/>
    <mergeCell ref="X289:Y289"/>
    <mergeCell ref="A290:B290"/>
    <mergeCell ref="C290:F290"/>
    <mergeCell ref="K290:L290"/>
    <mergeCell ref="N290:O290"/>
    <mergeCell ref="U290:V290"/>
    <mergeCell ref="X290:Y290"/>
    <mergeCell ref="A291:B291"/>
    <mergeCell ref="C291:F291"/>
    <mergeCell ref="K291:L291"/>
    <mergeCell ref="N291:O291"/>
    <mergeCell ref="U291:V291"/>
    <mergeCell ref="X291:Y291"/>
    <mergeCell ref="A292:B292"/>
    <mergeCell ref="C292:F292"/>
    <mergeCell ref="K292:L292"/>
    <mergeCell ref="N292:O292"/>
    <mergeCell ref="U292:V292"/>
    <mergeCell ref="X292:Y292"/>
    <mergeCell ref="A293:B293"/>
    <mergeCell ref="C293:F293"/>
    <mergeCell ref="K293:L293"/>
    <mergeCell ref="N293:O293"/>
    <mergeCell ref="U293:V293"/>
    <mergeCell ref="X293:Y293"/>
    <mergeCell ref="A294:B294"/>
    <mergeCell ref="C294:F294"/>
    <mergeCell ref="K294:L294"/>
    <mergeCell ref="N294:O294"/>
    <mergeCell ref="U294:V294"/>
    <mergeCell ref="X294:Y294"/>
    <mergeCell ref="A295:B295"/>
    <mergeCell ref="C295:F295"/>
    <mergeCell ref="K295:L295"/>
    <mergeCell ref="N295:O295"/>
    <mergeCell ref="U295:V295"/>
    <mergeCell ref="X295:Y295"/>
    <mergeCell ref="A296:B296"/>
    <mergeCell ref="C296:F296"/>
    <mergeCell ref="K296:L296"/>
    <mergeCell ref="N296:O296"/>
    <mergeCell ref="U296:V296"/>
    <mergeCell ref="X296:Y296"/>
    <mergeCell ref="A297:B297"/>
    <mergeCell ref="C297:F297"/>
    <mergeCell ref="K297:L297"/>
    <mergeCell ref="N297:O297"/>
    <mergeCell ref="U297:V297"/>
    <mergeCell ref="X297:Y297"/>
    <mergeCell ref="A298:B298"/>
    <mergeCell ref="C298:F298"/>
    <mergeCell ref="K298:L298"/>
    <mergeCell ref="N298:O298"/>
    <mergeCell ref="U298:V298"/>
    <mergeCell ref="X298:Y298"/>
    <mergeCell ref="A299:B299"/>
    <mergeCell ref="C299:F299"/>
    <mergeCell ref="K299:L299"/>
    <mergeCell ref="N299:O299"/>
    <mergeCell ref="U299:V299"/>
    <mergeCell ref="X299:Y299"/>
    <mergeCell ref="A300:B300"/>
    <mergeCell ref="C300:F300"/>
    <mergeCell ref="K300:L300"/>
    <mergeCell ref="N300:O300"/>
    <mergeCell ref="U300:V300"/>
    <mergeCell ref="X300:Y300"/>
    <mergeCell ref="A301:B301"/>
    <mergeCell ref="C301:F301"/>
    <mergeCell ref="K301:L301"/>
    <mergeCell ref="N301:O301"/>
    <mergeCell ref="U301:V301"/>
    <mergeCell ref="X301:Y301"/>
    <mergeCell ref="A302:B302"/>
    <mergeCell ref="C302:F302"/>
    <mergeCell ref="K302:L302"/>
    <mergeCell ref="N302:O302"/>
    <mergeCell ref="U302:V302"/>
    <mergeCell ref="X302:Y302"/>
    <mergeCell ref="A303:B303"/>
    <mergeCell ref="C303:F303"/>
    <mergeCell ref="K303:L303"/>
    <mergeCell ref="N303:O303"/>
    <mergeCell ref="U303:V303"/>
    <mergeCell ref="X303:Y303"/>
    <mergeCell ref="A304:B304"/>
    <mergeCell ref="C304:F304"/>
    <mergeCell ref="K304:L304"/>
    <mergeCell ref="N304:O304"/>
    <mergeCell ref="U304:V304"/>
    <mergeCell ref="X304:Y304"/>
    <mergeCell ref="A305:B305"/>
    <mergeCell ref="C305:F305"/>
    <mergeCell ref="K305:L305"/>
    <mergeCell ref="N305:O305"/>
    <mergeCell ref="U305:V305"/>
    <mergeCell ref="X305:Y305"/>
    <mergeCell ref="A306:B306"/>
    <mergeCell ref="C306:F306"/>
    <mergeCell ref="K306:L306"/>
    <mergeCell ref="N306:O306"/>
    <mergeCell ref="U306:V306"/>
    <mergeCell ref="X306:Y306"/>
    <mergeCell ref="A307:B307"/>
    <mergeCell ref="C307:F307"/>
    <mergeCell ref="K307:L307"/>
    <mergeCell ref="N307:O307"/>
    <mergeCell ref="U307:V307"/>
    <mergeCell ref="X307:Y307"/>
    <mergeCell ref="A308:B308"/>
    <mergeCell ref="C308:F308"/>
    <mergeCell ref="K308:L308"/>
    <mergeCell ref="N308:O308"/>
    <mergeCell ref="U308:V308"/>
    <mergeCell ref="X308:Y308"/>
    <mergeCell ref="A309:B309"/>
    <mergeCell ref="C309:F309"/>
    <mergeCell ref="K309:L309"/>
    <mergeCell ref="N309:O309"/>
    <mergeCell ref="U309:V309"/>
    <mergeCell ref="X309:Y309"/>
    <mergeCell ref="A310:B310"/>
    <mergeCell ref="C310:F310"/>
    <mergeCell ref="K310:L310"/>
    <mergeCell ref="N310:O310"/>
    <mergeCell ref="U310:V310"/>
    <mergeCell ref="X310:Y310"/>
    <mergeCell ref="A311:B311"/>
    <mergeCell ref="C311:F311"/>
    <mergeCell ref="K311:L311"/>
    <mergeCell ref="N311:O311"/>
    <mergeCell ref="U311:V311"/>
    <mergeCell ref="X311:Y311"/>
    <mergeCell ref="A312:B312"/>
    <mergeCell ref="C312:F312"/>
    <mergeCell ref="K312:L312"/>
    <mergeCell ref="N312:O312"/>
    <mergeCell ref="U312:V312"/>
    <mergeCell ref="X312:Y312"/>
    <mergeCell ref="A313:B313"/>
    <mergeCell ref="C313:F313"/>
    <mergeCell ref="K313:L313"/>
    <mergeCell ref="N313:O313"/>
    <mergeCell ref="U313:V313"/>
    <mergeCell ref="X313:Y313"/>
    <mergeCell ref="A314:B314"/>
    <mergeCell ref="C314:F314"/>
    <mergeCell ref="K314:L314"/>
    <mergeCell ref="N314:O314"/>
    <mergeCell ref="U314:V314"/>
    <mergeCell ref="X314:Y314"/>
    <mergeCell ref="A315:B315"/>
    <mergeCell ref="C315:F315"/>
    <mergeCell ref="K315:L315"/>
    <mergeCell ref="N315:O315"/>
    <mergeCell ref="U315:V315"/>
    <mergeCell ref="X315:Y315"/>
    <mergeCell ref="A316:B316"/>
    <mergeCell ref="C316:F316"/>
    <mergeCell ref="K316:L316"/>
    <mergeCell ref="N316:O316"/>
    <mergeCell ref="U316:V316"/>
    <mergeCell ref="X316:Y316"/>
    <mergeCell ref="A317:B317"/>
    <mergeCell ref="C317:F317"/>
    <mergeCell ref="K317:L317"/>
    <mergeCell ref="N317:O317"/>
    <mergeCell ref="U317:V317"/>
    <mergeCell ref="X317:Y317"/>
    <mergeCell ref="A318:B318"/>
    <mergeCell ref="C318:F318"/>
    <mergeCell ref="K318:L318"/>
    <mergeCell ref="N318:O318"/>
    <mergeCell ref="U318:V318"/>
    <mergeCell ref="X318:Y318"/>
    <mergeCell ref="A319:B319"/>
    <mergeCell ref="C319:F319"/>
    <mergeCell ref="K319:L319"/>
    <mergeCell ref="N319:O319"/>
    <mergeCell ref="U319:V319"/>
    <mergeCell ref="X319:Y319"/>
    <mergeCell ref="A320:B320"/>
    <mergeCell ref="C320:F320"/>
    <mergeCell ref="K320:L320"/>
    <mergeCell ref="N320:O320"/>
    <mergeCell ref="U320:V320"/>
    <mergeCell ref="X320:Y320"/>
    <mergeCell ref="A321:B321"/>
    <mergeCell ref="C321:F321"/>
    <mergeCell ref="K321:L321"/>
    <mergeCell ref="N321:O321"/>
    <mergeCell ref="U321:V321"/>
    <mergeCell ref="X321:Y321"/>
    <mergeCell ref="A322:B322"/>
    <mergeCell ref="C322:F322"/>
    <mergeCell ref="K322:L322"/>
    <mergeCell ref="N322:O322"/>
    <mergeCell ref="U322:V322"/>
    <mergeCell ref="X322:Y322"/>
    <mergeCell ref="A323:B323"/>
    <mergeCell ref="C323:F323"/>
    <mergeCell ref="K323:L323"/>
    <mergeCell ref="N323:O323"/>
    <mergeCell ref="U323:V323"/>
    <mergeCell ref="X323:Y323"/>
    <mergeCell ref="A324:B324"/>
    <mergeCell ref="C324:F324"/>
    <mergeCell ref="K324:L324"/>
    <mergeCell ref="N324:O324"/>
    <mergeCell ref="U324:V324"/>
    <mergeCell ref="X324:Y324"/>
    <mergeCell ref="A325:B325"/>
    <mergeCell ref="C325:F325"/>
    <mergeCell ref="K325:L325"/>
    <mergeCell ref="N325:O325"/>
    <mergeCell ref="U325:V325"/>
    <mergeCell ref="X325:Y325"/>
    <mergeCell ref="A326:B326"/>
    <mergeCell ref="C326:F326"/>
    <mergeCell ref="K326:L326"/>
    <mergeCell ref="N326:O326"/>
    <mergeCell ref="U326:V326"/>
    <mergeCell ref="X326:Y326"/>
    <mergeCell ref="A327:B327"/>
    <mergeCell ref="C327:F327"/>
    <mergeCell ref="K327:L327"/>
    <mergeCell ref="N327:O327"/>
    <mergeCell ref="U327:V327"/>
    <mergeCell ref="X327:Y327"/>
    <mergeCell ref="A328:B328"/>
    <mergeCell ref="C328:F328"/>
    <mergeCell ref="K328:L328"/>
    <mergeCell ref="N328:O328"/>
    <mergeCell ref="U328:V328"/>
    <mergeCell ref="X328:Y328"/>
    <mergeCell ref="A329:B329"/>
    <mergeCell ref="C329:F329"/>
    <mergeCell ref="K329:L329"/>
    <mergeCell ref="N329:O329"/>
    <mergeCell ref="U329:V329"/>
    <mergeCell ref="X329:Y329"/>
    <mergeCell ref="A330:B330"/>
    <mergeCell ref="C330:F330"/>
    <mergeCell ref="K330:L330"/>
    <mergeCell ref="N330:O330"/>
    <mergeCell ref="U330:V330"/>
    <mergeCell ref="X330:Y330"/>
    <mergeCell ref="A331:B331"/>
    <mergeCell ref="C331:F331"/>
    <mergeCell ref="K331:L331"/>
    <mergeCell ref="N331:O331"/>
    <mergeCell ref="U331:V331"/>
    <mergeCell ref="X331:Y331"/>
    <mergeCell ref="A332:B332"/>
    <mergeCell ref="C332:F332"/>
    <mergeCell ref="K332:L332"/>
    <mergeCell ref="N332:O332"/>
    <mergeCell ref="U332:V332"/>
    <mergeCell ref="X332:Y332"/>
    <mergeCell ref="A333:B333"/>
    <mergeCell ref="C333:F333"/>
    <mergeCell ref="K333:L333"/>
    <mergeCell ref="N333:O333"/>
    <mergeCell ref="U333:V333"/>
    <mergeCell ref="X333:Y333"/>
    <mergeCell ref="A334:B334"/>
    <mergeCell ref="C334:F334"/>
    <mergeCell ref="K334:L334"/>
    <mergeCell ref="N334:O334"/>
    <mergeCell ref="U334:V334"/>
    <mergeCell ref="X334:Y334"/>
    <mergeCell ref="A335:B335"/>
    <mergeCell ref="C335:F335"/>
    <mergeCell ref="K335:L335"/>
    <mergeCell ref="N335:O335"/>
    <mergeCell ref="U335:V335"/>
    <mergeCell ref="X335:Y335"/>
    <mergeCell ref="A336:B336"/>
    <mergeCell ref="C336:F336"/>
    <mergeCell ref="K336:L336"/>
    <mergeCell ref="N336:O336"/>
    <mergeCell ref="U336:V336"/>
    <mergeCell ref="X336:Y336"/>
    <mergeCell ref="A337:B337"/>
    <mergeCell ref="C337:F337"/>
    <mergeCell ref="K337:L337"/>
    <mergeCell ref="N337:O337"/>
    <mergeCell ref="U337:V337"/>
    <mergeCell ref="X337:Y337"/>
    <mergeCell ref="A338:B338"/>
    <mergeCell ref="C338:F338"/>
    <mergeCell ref="K338:L338"/>
    <mergeCell ref="N338:O338"/>
    <mergeCell ref="U338:V338"/>
    <mergeCell ref="X338:Y338"/>
    <mergeCell ref="A339:B339"/>
    <mergeCell ref="C339:F339"/>
    <mergeCell ref="K339:L339"/>
    <mergeCell ref="N339:O339"/>
    <mergeCell ref="U339:V339"/>
    <mergeCell ref="X339:Y339"/>
    <mergeCell ref="A340:B340"/>
    <mergeCell ref="C340:F340"/>
    <mergeCell ref="K340:L340"/>
    <mergeCell ref="N340:O340"/>
    <mergeCell ref="U340:V340"/>
    <mergeCell ref="X340:Y340"/>
    <mergeCell ref="A341:B341"/>
    <mergeCell ref="C341:F341"/>
    <mergeCell ref="K341:L341"/>
    <mergeCell ref="N341:O341"/>
    <mergeCell ref="U341:V341"/>
    <mergeCell ref="X341:Y341"/>
    <mergeCell ref="A342:B342"/>
    <mergeCell ref="C342:F342"/>
    <mergeCell ref="K342:L342"/>
    <mergeCell ref="N342:O342"/>
    <mergeCell ref="U342:V342"/>
    <mergeCell ref="X342:Y342"/>
    <mergeCell ref="A343:B343"/>
    <mergeCell ref="C343:F343"/>
    <mergeCell ref="K343:L343"/>
    <mergeCell ref="N343:O343"/>
    <mergeCell ref="U343:V343"/>
    <mergeCell ref="X343:Y343"/>
    <mergeCell ref="A344:B344"/>
    <mergeCell ref="C344:F344"/>
    <mergeCell ref="K344:L344"/>
    <mergeCell ref="N344:O344"/>
    <mergeCell ref="U344:V344"/>
    <mergeCell ref="X344:Y344"/>
    <mergeCell ref="A345:B345"/>
    <mergeCell ref="C345:F345"/>
    <mergeCell ref="K345:L345"/>
    <mergeCell ref="N345:O345"/>
    <mergeCell ref="U345:V345"/>
    <mergeCell ref="X345:Y345"/>
    <mergeCell ref="A346:B346"/>
    <mergeCell ref="C346:F346"/>
    <mergeCell ref="K346:L346"/>
    <mergeCell ref="N346:O346"/>
    <mergeCell ref="U346:V346"/>
    <mergeCell ref="X346:Y346"/>
    <mergeCell ref="A347:B347"/>
    <mergeCell ref="C347:F347"/>
    <mergeCell ref="K347:L347"/>
    <mergeCell ref="N347:O347"/>
    <mergeCell ref="U347:V347"/>
    <mergeCell ref="X347:Y347"/>
    <mergeCell ref="A348:B348"/>
    <mergeCell ref="C348:F348"/>
    <mergeCell ref="K348:L348"/>
    <mergeCell ref="N348:O348"/>
    <mergeCell ref="U348:V348"/>
    <mergeCell ref="X348:Y348"/>
    <mergeCell ref="A349:B349"/>
    <mergeCell ref="C349:F349"/>
    <mergeCell ref="K349:L349"/>
    <mergeCell ref="N349:O349"/>
    <mergeCell ref="U349:V349"/>
    <mergeCell ref="X349:Y349"/>
    <mergeCell ref="A350:B350"/>
    <mergeCell ref="C350:F350"/>
    <mergeCell ref="K350:L350"/>
    <mergeCell ref="N350:O350"/>
    <mergeCell ref="U350:V350"/>
    <mergeCell ref="X350:Y350"/>
    <mergeCell ref="A351:B351"/>
    <mergeCell ref="C351:F351"/>
    <mergeCell ref="K351:L351"/>
    <mergeCell ref="N351:O351"/>
    <mergeCell ref="U351:V351"/>
    <mergeCell ref="X351:Y351"/>
    <mergeCell ref="A352:B352"/>
    <mergeCell ref="C352:F352"/>
    <mergeCell ref="K352:L352"/>
    <mergeCell ref="N352:O352"/>
    <mergeCell ref="U352:V352"/>
    <mergeCell ref="X352:Y352"/>
    <mergeCell ref="A353:B353"/>
    <mergeCell ref="C353:F353"/>
    <mergeCell ref="K353:L353"/>
    <mergeCell ref="N353:O353"/>
    <mergeCell ref="U353:V353"/>
    <mergeCell ref="X353:Y353"/>
    <mergeCell ref="A354:B354"/>
    <mergeCell ref="C354:F354"/>
    <mergeCell ref="K354:L354"/>
    <mergeCell ref="N354:O354"/>
    <mergeCell ref="U354:V354"/>
    <mergeCell ref="X354:Y354"/>
    <mergeCell ref="A355:B355"/>
    <mergeCell ref="C355:F355"/>
    <mergeCell ref="K355:L355"/>
    <mergeCell ref="N355:O355"/>
    <mergeCell ref="U355:V355"/>
    <mergeCell ref="X355:Y355"/>
    <mergeCell ref="A356:B356"/>
    <mergeCell ref="C356:F356"/>
    <mergeCell ref="K356:L356"/>
    <mergeCell ref="N356:O356"/>
    <mergeCell ref="U356:V356"/>
    <mergeCell ref="X356:Y356"/>
    <mergeCell ref="A357:B357"/>
    <mergeCell ref="C357:F357"/>
    <mergeCell ref="K357:L357"/>
    <mergeCell ref="N357:O357"/>
    <mergeCell ref="U357:V357"/>
    <mergeCell ref="X357:Y357"/>
    <mergeCell ref="A358:B358"/>
    <mergeCell ref="C358:F358"/>
    <mergeCell ref="K358:L358"/>
    <mergeCell ref="N358:O358"/>
    <mergeCell ref="U358:V358"/>
    <mergeCell ref="X358:Y358"/>
    <mergeCell ref="A359:B359"/>
    <mergeCell ref="C359:F359"/>
    <mergeCell ref="K359:L359"/>
    <mergeCell ref="N359:O359"/>
    <mergeCell ref="U359:V359"/>
    <mergeCell ref="X359:Y359"/>
    <mergeCell ref="A360:B360"/>
    <mergeCell ref="C360:F360"/>
    <mergeCell ref="K360:L360"/>
    <mergeCell ref="N360:O360"/>
    <mergeCell ref="U360:V360"/>
    <mergeCell ref="X360:Y360"/>
    <mergeCell ref="A361:B361"/>
    <mergeCell ref="C361:F361"/>
    <mergeCell ref="K361:L361"/>
    <mergeCell ref="N361:O361"/>
    <mergeCell ref="U361:V361"/>
    <mergeCell ref="X361:Y361"/>
    <mergeCell ref="A362:B362"/>
    <mergeCell ref="C362:F362"/>
    <mergeCell ref="K362:L362"/>
    <mergeCell ref="N362:O362"/>
    <mergeCell ref="U362:V362"/>
    <mergeCell ref="X362:Y362"/>
    <mergeCell ref="A363:B363"/>
    <mergeCell ref="C363:F363"/>
    <mergeCell ref="K363:L363"/>
    <mergeCell ref="N363:O363"/>
    <mergeCell ref="U363:V363"/>
    <mergeCell ref="X363:Y363"/>
    <mergeCell ref="A364:B364"/>
    <mergeCell ref="C364:F364"/>
    <mergeCell ref="K364:L364"/>
    <mergeCell ref="N364:O364"/>
    <mergeCell ref="U364:V364"/>
    <mergeCell ref="X364:Y364"/>
    <mergeCell ref="A365:B365"/>
    <mergeCell ref="C365:F365"/>
    <mergeCell ref="K365:L365"/>
    <mergeCell ref="N365:O365"/>
    <mergeCell ref="U365:V365"/>
    <mergeCell ref="X365:Y365"/>
    <mergeCell ref="A366:B366"/>
    <mergeCell ref="C366:F366"/>
    <mergeCell ref="K366:L366"/>
    <mergeCell ref="N366:O366"/>
    <mergeCell ref="U366:V366"/>
    <mergeCell ref="X366:Y366"/>
    <mergeCell ref="A367:B367"/>
    <mergeCell ref="C367:F367"/>
    <mergeCell ref="K367:L367"/>
    <mergeCell ref="N367:O367"/>
    <mergeCell ref="U367:V367"/>
    <mergeCell ref="X367:Y367"/>
    <mergeCell ref="A368:B368"/>
    <mergeCell ref="C368:F368"/>
    <mergeCell ref="K368:L368"/>
    <mergeCell ref="N368:O368"/>
    <mergeCell ref="U368:V368"/>
    <mergeCell ref="X368:Y368"/>
    <mergeCell ref="A369:B369"/>
    <mergeCell ref="C369:F369"/>
    <mergeCell ref="K369:L369"/>
    <mergeCell ref="N369:O369"/>
    <mergeCell ref="U369:V369"/>
    <mergeCell ref="X369:Y369"/>
    <mergeCell ref="A370:B370"/>
    <mergeCell ref="C370:F370"/>
    <mergeCell ref="K370:L370"/>
    <mergeCell ref="N370:O370"/>
    <mergeCell ref="U370:V370"/>
    <mergeCell ref="X370:Y370"/>
    <mergeCell ref="A371:B371"/>
    <mergeCell ref="C371:F371"/>
    <mergeCell ref="K371:L371"/>
    <mergeCell ref="N371:O371"/>
    <mergeCell ref="U371:V371"/>
    <mergeCell ref="X371:Y371"/>
    <mergeCell ref="A372:B372"/>
    <mergeCell ref="C372:F372"/>
    <mergeCell ref="K372:L372"/>
    <mergeCell ref="N372:O372"/>
    <mergeCell ref="U372:V372"/>
    <mergeCell ref="X372:Y372"/>
    <mergeCell ref="A373:B373"/>
    <mergeCell ref="C373:F373"/>
    <mergeCell ref="K373:L373"/>
    <mergeCell ref="N373:O373"/>
    <mergeCell ref="U373:V373"/>
    <mergeCell ref="X373:Y373"/>
    <mergeCell ref="A374:B374"/>
    <mergeCell ref="C374:F374"/>
    <mergeCell ref="K374:L374"/>
    <mergeCell ref="N374:O374"/>
    <mergeCell ref="U374:V374"/>
    <mergeCell ref="X374:Y374"/>
    <mergeCell ref="A375:B375"/>
    <mergeCell ref="C375:F375"/>
    <mergeCell ref="K375:L375"/>
    <mergeCell ref="N375:O375"/>
    <mergeCell ref="U375:V375"/>
    <mergeCell ref="X375:Y375"/>
    <mergeCell ref="A376:B376"/>
    <mergeCell ref="C376:F376"/>
    <mergeCell ref="K376:L376"/>
    <mergeCell ref="N376:O376"/>
    <mergeCell ref="U376:V376"/>
    <mergeCell ref="X376:Y376"/>
    <mergeCell ref="A377:B377"/>
    <mergeCell ref="C377:F377"/>
    <mergeCell ref="K377:L377"/>
    <mergeCell ref="N377:O377"/>
    <mergeCell ref="U377:V377"/>
    <mergeCell ref="X377:Y377"/>
    <mergeCell ref="A378:B378"/>
    <mergeCell ref="C378:F378"/>
    <mergeCell ref="K378:L378"/>
    <mergeCell ref="N378:O378"/>
    <mergeCell ref="U378:V378"/>
    <mergeCell ref="X378:Y378"/>
    <mergeCell ref="A379:B379"/>
    <mergeCell ref="C379:F379"/>
    <mergeCell ref="K379:L379"/>
    <mergeCell ref="N379:O379"/>
    <mergeCell ref="U379:V379"/>
    <mergeCell ref="X379:Y379"/>
    <mergeCell ref="A380:B380"/>
    <mergeCell ref="C380:F380"/>
    <mergeCell ref="K380:L380"/>
    <mergeCell ref="N380:O380"/>
    <mergeCell ref="U380:V380"/>
    <mergeCell ref="X380:Y380"/>
    <mergeCell ref="A381:B381"/>
    <mergeCell ref="C381:F381"/>
    <mergeCell ref="K381:L381"/>
    <mergeCell ref="N381:O381"/>
    <mergeCell ref="U381:V381"/>
    <mergeCell ref="X381:Y381"/>
    <mergeCell ref="A382:B382"/>
    <mergeCell ref="C382:F382"/>
    <mergeCell ref="K382:L382"/>
    <mergeCell ref="N382:O382"/>
    <mergeCell ref="U382:V382"/>
    <mergeCell ref="X382:Y382"/>
    <mergeCell ref="A383:B383"/>
    <mergeCell ref="C383:F383"/>
    <mergeCell ref="K383:L383"/>
    <mergeCell ref="N383:O383"/>
    <mergeCell ref="U383:V383"/>
    <mergeCell ref="X383:Y383"/>
    <mergeCell ref="A384:B384"/>
    <mergeCell ref="C384:F384"/>
    <mergeCell ref="K384:L384"/>
    <mergeCell ref="N384:O384"/>
    <mergeCell ref="U384:V384"/>
    <mergeCell ref="X384:Y384"/>
    <mergeCell ref="A385:B385"/>
    <mergeCell ref="C385:F385"/>
    <mergeCell ref="K385:L385"/>
    <mergeCell ref="N385:O385"/>
    <mergeCell ref="U385:V385"/>
    <mergeCell ref="X385:Y385"/>
    <mergeCell ref="A386:B386"/>
    <mergeCell ref="C386:F386"/>
    <mergeCell ref="K386:L386"/>
    <mergeCell ref="N386:O386"/>
    <mergeCell ref="U386:V386"/>
    <mergeCell ref="X386:Y386"/>
    <mergeCell ref="A387:B387"/>
    <mergeCell ref="C387:F387"/>
    <mergeCell ref="K387:L387"/>
    <mergeCell ref="N387:O387"/>
    <mergeCell ref="U387:V387"/>
    <mergeCell ref="X387:Y387"/>
    <mergeCell ref="A388:B388"/>
    <mergeCell ref="C388:F388"/>
    <mergeCell ref="K388:L388"/>
    <mergeCell ref="N388:O388"/>
    <mergeCell ref="U388:V388"/>
    <mergeCell ref="X388:Y388"/>
    <mergeCell ref="A389:B389"/>
    <mergeCell ref="C389:F389"/>
    <mergeCell ref="K389:L389"/>
    <mergeCell ref="N389:O389"/>
    <mergeCell ref="U389:V389"/>
    <mergeCell ref="X389:Y389"/>
    <mergeCell ref="A390:B390"/>
    <mergeCell ref="C390:F390"/>
    <mergeCell ref="K390:L390"/>
    <mergeCell ref="N390:O390"/>
    <mergeCell ref="U390:V390"/>
    <mergeCell ref="X390:Y390"/>
    <mergeCell ref="A391:B391"/>
    <mergeCell ref="C391:F391"/>
    <mergeCell ref="K391:L391"/>
    <mergeCell ref="N391:O391"/>
    <mergeCell ref="U391:V391"/>
    <mergeCell ref="X391:Y391"/>
    <mergeCell ref="A392:B392"/>
    <mergeCell ref="C392:F392"/>
    <mergeCell ref="K392:L392"/>
    <mergeCell ref="N392:O392"/>
    <mergeCell ref="U392:V392"/>
    <mergeCell ref="X392:Y392"/>
    <mergeCell ref="A393:B393"/>
    <mergeCell ref="C393:F393"/>
    <mergeCell ref="K393:L393"/>
    <mergeCell ref="N393:O393"/>
    <mergeCell ref="U393:V393"/>
    <mergeCell ref="X393:Y393"/>
    <mergeCell ref="A394:B394"/>
    <mergeCell ref="C394:F394"/>
    <mergeCell ref="K394:L394"/>
    <mergeCell ref="N394:O394"/>
    <mergeCell ref="U394:V394"/>
    <mergeCell ref="X394:Y394"/>
    <mergeCell ref="A395:B395"/>
    <mergeCell ref="C395:F395"/>
    <mergeCell ref="K395:L395"/>
    <mergeCell ref="N395:O395"/>
    <mergeCell ref="U395:V395"/>
    <mergeCell ref="X395:Y395"/>
    <mergeCell ref="A396:B396"/>
    <mergeCell ref="C396:F396"/>
    <mergeCell ref="K396:L396"/>
    <mergeCell ref="N396:O396"/>
    <mergeCell ref="U396:V396"/>
    <mergeCell ref="X396:Y396"/>
    <mergeCell ref="A397:B397"/>
    <mergeCell ref="C397:F397"/>
    <mergeCell ref="K397:L397"/>
    <mergeCell ref="N397:O397"/>
    <mergeCell ref="U397:V397"/>
    <mergeCell ref="X397:Y397"/>
    <mergeCell ref="A398:B398"/>
    <mergeCell ref="C398:F398"/>
    <mergeCell ref="K398:L398"/>
    <mergeCell ref="N398:O398"/>
    <mergeCell ref="U398:V398"/>
    <mergeCell ref="X398:Y398"/>
    <mergeCell ref="A399:B399"/>
    <mergeCell ref="C399:F399"/>
    <mergeCell ref="K399:L399"/>
    <mergeCell ref="N399:O399"/>
    <mergeCell ref="U399:V399"/>
    <mergeCell ref="X399:Y399"/>
    <mergeCell ref="A400:B400"/>
    <mergeCell ref="C400:F400"/>
    <mergeCell ref="K400:L400"/>
    <mergeCell ref="N400:O400"/>
    <mergeCell ref="U400:V400"/>
    <mergeCell ref="X400:Y400"/>
    <mergeCell ref="A401:B401"/>
    <mergeCell ref="C401:F401"/>
    <mergeCell ref="K401:L401"/>
    <mergeCell ref="N401:O401"/>
    <mergeCell ref="U401:V401"/>
    <mergeCell ref="X401:Y401"/>
    <mergeCell ref="A402:B402"/>
    <mergeCell ref="C402:F402"/>
    <mergeCell ref="K402:L402"/>
    <mergeCell ref="N402:O402"/>
    <mergeCell ref="U402:V402"/>
    <mergeCell ref="X402:Y402"/>
    <mergeCell ref="A403:B403"/>
    <mergeCell ref="C403:F403"/>
    <mergeCell ref="K403:L403"/>
    <mergeCell ref="N403:O403"/>
    <mergeCell ref="U403:V403"/>
    <mergeCell ref="X403:Y403"/>
    <mergeCell ref="A404:B404"/>
    <mergeCell ref="C404:F404"/>
    <mergeCell ref="K404:L404"/>
    <mergeCell ref="N404:O404"/>
    <mergeCell ref="U404:V404"/>
    <mergeCell ref="X404:Y404"/>
    <mergeCell ref="A405:B405"/>
    <mergeCell ref="C405:F405"/>
    <mergeCell ref="K405:L405"/>
    <mergeCell ref="N405:O405"/>
    <mergeCell ref="U405:V405"/>
    <mergeCell ref="X405:Y405"/>
    <mergeCell ref="A406:B406"/>
    <mergeCell ref="C406:F406"/>
    <mergeCell ref="K406:L406"/>
    <mergeCell ref="N406:O406"/>
    <mergeCell ref="U406:V406"/>
    <mergeCell ref="X406:Y406"/>
    <mergeCell ref="A407:B407"/>
    <mergeCell ref="C407:F407"/>
    <mergeCell ref="K407:L407"/>
    <mergeCell ref="N407:O407"/>
    <mergeCell ref="U407:V407"/>
    <mergeCell ref="X407:Y407"/>
    <mergeCell ref="A408:B408"/>
    <mergeCell ref="C408:F408"/>
    <mergeCell ref="K408:L408"/>
    <mergeCell ref="N408:O408"/>
    <mergeCell ref="U408:V408"/>
    <mergeCell ref="X408:Y408"/>
    <mergeCell ref="A409:B409"/>
    <mergeCell ref="C409:F409"/>
    <mergeCell ref="K409:L409"/>
    <mergeCell ref="N409:O409"/>
    <mergeCell ref="U409:V409"/>
    <mergeCell ref="X409:Y409"/>
    <mergeCell ref="A410:B410"/>
    <mergeCell ref="C410:F410"/>
    <mergeCell ref="K410:L410"/>
    <mergeCell ref="N410:O410"/>
    <mergeCell ref="U410:V410"/>
    <mergeCell ref="X410:Y410"/>
    <mergeCell ref="A411:B411"/>
    <mergeCell ref="C411:F411"/>
    <mergeCell ref="K411:L411"/>
    <mergeCell ref="N411:O411"/>
    <mergeCell ref="U411:V411"/>
    <mergeCell ref="X411:Y411"/>
    <mergeCell ref="A412:B412"/>
    <mergeCell ref="C412:F412"/>
    <mergeCell ref="K412:L412"/>
    <mergeCell ref="N412:O412"/>
    <mergeCell ref="U412:V412"/>
    <mergeCell ref="X412:Y412"/>
    <mergeCell ref="A413:B413"/>
    <mergeCell ref="C413:F413"/>
    <mergeCell ref="K413:L413"/>
    <mergeCell ref="N413:O413"/>
    <mergeCell ref="U413:V413"/>
    <mergeCell ref="X413:Y413"/>
    <mergeCell ref="A414:B414"/>
    <mergeCell ref="C414:F414"/>
    <mergeCell ref="K414:L414"/>
    <mergeCell ref="N414:O414"/>
    <mergeCell ref="U414:V414"/>
    <mergeCell ref="X414:Y414"/>
    <mergeCell ref="A415:B415"/>
    <mergeCell ref="C415:F415"/>
    <mergeCell ref="K415:L415"/>
    <mergeCell ref="N415:O415"/>
    <mergeCell ref="U415:V415"/>
    <mergeCell ref="X415:Y415"/>
    <mergeCell ref="A416:B416"/>
    <mergeCell ref="C416:F416"/>
    <mergeCell ref="K416:L416"/>
    <mergeCell ref="N416:O416"/>
    <mergeCell ref="U416:V416"/>
    <mergeCell ref="X416:Y416"/>
    <mergeCell ref="A417:B417"/>
    <mergeCell ref="C417:F417"/>
    <mergeCell ref="K417:L417"/>
    <mergeCell ref="N417:O417"/>
    <mergeCell ref="U417:V417"/>
    <mergeCell ref="X417:Y417"/>
    <mergeCell ref="A418:B418"/>
    <mergeCell ref="C418:F418"/>
    <mergeCell ref="K418:L418"/>
    <mergeCell ref="N418:O418"/>
    <mergeCell ref="U418:V418"/>
    <mergeCell ref="X418:Y418"/>
    <mergeCell ref="A419:B419"/>
    <mergeCell ref="C419:F419"/>
    <mergeCell ref="K419:L419"/>
    <mergeCell ref="N419:O419"/>
    <mergeCell ref="U419:V419"/>
    <mergeCell ref="X419:Y419"/>
    <mergeCell ref="A420:B420"/>
    <mergeCell ref="C420:F420"/>
    <mergeCell ref="K420:L420"/>
    <mergeCell ref="N420:O420"/>
    <mergeCell ref="U420:V420"/>
    <mergeCell ref="X420:Y420"/>
    <mergeCell ref="A421:B421"/>
    <mergeCell ref="C421:F421"/>
    <mergeCell ref="K421:L421"/>
    <mergeCell ref="N421:O421"/>
    <mergeCell ref="U421:V421"/>
    <mergeCell ref="X421:Y421"/>
    <mergeCell ref="A422:B422"/>
    <mergeCell ref="C422:F422"/>
    <mergeCell ref="K422:L422"/>
    <mergeCell ref="N422:O422"/>
    <mergeCell ref="U422:V422"/>
    <mergeCell ref="X422:Y422"/>
    <mergeCell ref="A423:B423"/>
    <mergeCell ref="C423:F423"/>
    <mergeCell ref="K423:L423"/>
    <mergeCell ref="N423:O423"/>
    <mergeCell ref="U423:V423"/>
    <mergeCell ref="X423:Y423"/>
    <mergeCell ref="A424:B424"/>
    <mergeCell ref="C424:F424"/>
    <mergeCell ref="K424:L424"/>
    <mergeCell ref="N424:O424"/>
    <mergeCell ref="U424:V424"/>
    <mergeCell ref="X424:Y424"/>
    <mergeCell ref="A425:B425"/>
    <mergeCell ref="C425:F425"/>
    <mergeCell ref="K425:L425"/>
    <mergeCell ref="N425:O425"/>
    <mergeCell ref="U425:V425"/>
    <mergeCell ref="X425:Y425"/>
    <mergeCell ref="A426:B426"/>
    <mergeCell ref="C426:F426"/>
    <mergeCell ref="K426:L426"/>
    <mergeCell ref="N426:O426"/>
    <mergeCell ref="U426:V426"/>
    <mergeCell ref="X426:Y426"/>
    <mergeCell ref="A427:B427"/>
    <mergeCell ref="C427:F427"/>
    <mergeCell ref="K427:L427"/>
    <mergeCell ref="N427:O427"/>
    <mergeCell ref="U427:V427"/>
    <mergeCell ref="X427:Y427"/>
    <mergeCell ref="A428:B428"/>
    <mergeCell ref="C428:F428"/>
    <mergeCell ref="K428:L428"/>
    <mergeCell ref="N428:O428"/>
    <mergeCell ref="U428:V428"/>
    <mergeCell ref="X428:Y428"/>
    <mergeCell ref="A429:B429"/>
    <mergeCell ref="C429:F429"/>
    <mergeCell ref="K429:L429"/>
    <mergeCell ref="N429:O429"/>
    <mergeCell ref="U429:V429"/>
    <mergeCell ref="X429:Y429"/>
    <mergeCell ref="A430:B430"/>
    <mergeCell ref="C430:F430"/>
    <mergeCell ref="K430:L430"/>
    <mergeCell ref="N430:O430"/>
    <mergeCell ref="U430:V430"/>
    <mergeCell ref="X430:Y430"/>
    <mergeCell ref="A431:B431"/>
    <mergeCell ref="C431:F431"/>
    <mergeCell ref="K431:L431"/>
    <mergeCell ref="N431:O431"/>
    <mergeCell ref="U431:V431"/>
    <mergeCell ref="X431:Y431"/>
    <mergeCell ref="A432:B432"/>
    <mergeCell ref="C432:F432"/>
    <mergeCell ref="K432:L432"/>
    <mergeCell ref="N432:O432"/>
    <mergeCell ref="U432:V432"/>
    <mergeCell ref="X432:Y432"/>
    <mergeCell ref="A433:B433"/>
    <mergeCell ref="C433:F433"/>
    <mergeCell ref="K433:L433"/>
    <mergeCell ref="N433:O433"/>
    <mergeCell ref="U433:V433"/>
    <mergeCell ref="X433:Y433"/>
    <mergeCell ref="A434:B434"/>
    <mergeCell ref="C434:F434"/>
    <mergeCell ref="K434:L434"/>
    <mergeCell ref="N434:O434"/>
    <mergeCell ref="U434:V434"/>
    <mergeCell ref="X434:Y434"/>
    <mergeCell ref="A435:B435"/>
    <mergeCell ref="C435:F435"/>
    <mergeCell ref="K435:L435"/>
    <mergeCell ref="N435:O435"/>
    <mergeCell ref="U435:V435"/>
    <mergeCell ref="X435:Y435"/>
    <mergeCell ref="A436:B436"/>
    <mergeCell ref="C436:F436"/>
    <mergeCell ref="K436:L436"/>
    <mergeCell ref="N436:O436"/>
    <mergeCell ref="U436:V436"/>
    <mergeCell ref="X436:Y436"/>
    <mergeCell ref="A437:B437"/>
    <mergeCell ref="C437:F437"/>
    <mergeCell ref="K437:L437"/>
    <mergeCell ref="N437:O437"/>
    <mergeCell ref="U437:V437"/>
    <mergeCell ref="X437:Y437"/>
    <mergeCell ref="A438:B438"/>
    <mergeCell ref="C438:F438"/>
    <mergeCell ref="K438:L438"/>
    <mergeCell ref="N438:O438"/>
    <mergeCell ref="U438:V438"/>
    <mergeCell ref="X438:Y438"/>
    <mergeCell ref="A439:B439"/>
    <mergeCell ref="C439:F439"/>
    <mergeCell ref="K439:L439"/>
    <mergeCell ref="N439:O439"/>
    <mergeCell ref="U439:V439"/>
    <mergeCell ref="X439:Y439"/>
    <mergeCell ref="A440:B440"/>
    <mergeCell ref="C440:F440"/>
    <mergeCell ref="K440:L440"/>
    <mergeCell ref="N440:O440"/>
    <mergeCell ref="U440:V440"/>
    <mergeCell ref="X440:Y440"/>
    <mergeCell ref="A441:B441"/>
    <mergeCell ref="C441:F441"/>
    <mergeCell ref="K441:L441"/>
    <mergeCell ref="N441:O441"/>
    <mergeCell ref="U441:V441"/>
    <mergeCell ref="X441:Y441"/>
    <mergeCell ref="A442:B442"/>
    <mergeCell ref="C442:F442"/>
    <mergeCell ref="K442:L442"/>
    <mergeCell ref="N442:O442"/>
    <mergeCell ref="U442:V442"/>
    <mergeCell ref="X442:Y442"/>
    <mergeCell ref="A443:B443"/>
    <mergeCell ref="C443:F443"/>
    <mergeCell ref="K443:L443"/>
    <mergeCell ref="N443:O443"/>
    <mergeCell ref="U443:V443"/>
    <mergeCell ref="X443:Y443"/>
    <mergeCell ref="A444:B444"/>
    <mergeCell ref="C444:F444"/>
    <mergeCell ref="K444:L444"/>
    <mergeCell ref="N444:O444"/>
    <mergeCell ref="U444:V444"/>
    <mergeCell ref="X444:Y444"/>
    <mergeCell ref="A445:B445"/>
    <mergeCell ref="C445:F445"/>
    <mergeCell ref="K445:L445"/>
    <mergeCell ref="N445:O445"/>
    <mergeCell ref="U445:V445"/>
    <mergeCell ref="X445:Y445"/>
    <mergeCell ref="A446:B446"/>
    <mergeCell ref="C446:F446"/>
    <mergeCell ref="K446:L446"/>
    <mergeCell ref="N446:O446"/>
    <mergeCell ref="U446:V446"/>
    <mergeCell ref="X446:Y446"/>
    <mergeCell ref="A447:B447"/>
    <mergeCell ref="C447:F447"/>
    <mergeCell ref="K447:L447"/>
    <mergeCell ref="N447:O447"/>
    <mergeCell ref="U447:V447"/>
    <mergeCell ref="X447:Y447"/>
    <mergeCell ref="A448:B448"/>
    <mergeCell ref="C448:F448"/>
    <mergeCell ref="K448:L448"/>
    <mergeCell ref="N448:O448"/>
    <mergeCell ref="U448:V448"/>
    <mergeCell ref="X448:Y448"/>
    <mergeCell ref="A449:B449"/>
    <mergeCell ref="C449:F449"/>
    <mergeCell ref="K449:L449"/>
    <mergeCell ref="N449:O449"/>
    <mergeCell ref="U449:V449"/>
    <mergeCell ref="X449:Y449"/>
    <mergeCell ref="A450:B450"/>
    <mergeCell ref="C450:F450"/>
    <mergeCell ref="K450:L450"/>
    <mergeCell ref="N450:O450"/>
    <mergeCell ref="U450:V450"/>
    <mergeCell ref="X450:Y450"/>
    <mergeCell ref="A451:B451"/>
    <mergeCell ref="C451:F451"/>
    <mergeCell ref="K451:L451"/>
    <mergeCell ref="N451:O451"/>
    <mergeCell ref="U451:V451"/>
    <mergeCell ref="X451:Y451"/>
    <mergeCell ref="A452:B452"/>
    <mergeCell ref="C452:F452"/>
    <mergeCell ref="K452:L452"/>
    <mergeCell ref="N452:O452"/>
    <mergeCell ref="U452:V452"/>
    <mergeCell ref="X452:Y452"/>
    <mergeCell ref="A453:B453"/>
    <mergeCell ref="C453:F453"/>
    <mergeCell ref="K453:L453"/>
    <mergeCell ref="N453:O453"/>
    <mergeCell ref="U453:V453"/>
    <mergeCell ref="X453:Y453"/>
    <mergeCell ref="A454:B454"/>
    <mergeCell ref="C454:F454"/>
    <mergeCell ref="K454:L454"/>
    <mergeCell ref="N454:O454"/>
    <mergeCell ref="U454:V454"/>
    <mergeCell ref="X454:Y454"/>
    <mergeCell ref="A455:B455"/>
    <mergeCell ref="C455:F455"/>
    <mergeCell ref="K455:L455"/>
    <mergeCell ref="N455:O455"/>
    <mergeCell ref="U455:V455"/>
    <mergeCell ref="X455:Y455"/>
    <mergeCell ref="A456:B456"/>
    <mergeCell ref="C456:F456"/>
    <mergeCell ref="K456:L456"/>
    <mergeCell ref="N456:O456"/>
    <mergeCell ref="U456:V456"/>
    <mergeCell ref="X456:Y456"/>
    <mergeCell ref="A457:B457"/>
    <mergeCell ref="C457:F457"/>
    <mergeCell ref="K457:L457"/>
    <mergeCell ref="N457:O457"/>
    <mergeCell ref="U457:V457"/>
    <mergeCell ref="X457:Y457"/>
    <mergeCell ref="A458:B458"/>
    <mergeCell ref="C458:F458"/>
    <mergeCell ref="K458:L458"/>
    <mergeCell ref="N458:O458"/>
    <mergeCell ref="U458:V458"/>
    <mergeCell ref="X458:Y458"/>
    <mergeCell ref="A459:B459"/>
    <mergeCell ref="C459:F459"/>
    <mergeCell ref="K459:L459"/>
    <mergeCell ref="N459:O459"/>
    <mergeCell ref="U459:V459"/>
    <mergeCell ref="X459:Y459"/>
    <mergeCell ref="A460:B460"/>
    <mergeCell ref="C460:F460"/>
    <mergeCell ref="K460:L460"/>
    <mergeCell ref="N460:O460"/>
    <mergeCell ref="U460:V460"/>
    <mergeCell ref="X460:Y460"/>
    <mergeCell ref="A461:B461"/>
    <mergeCell ref="C461:F461"/>
    <mergeCell ref="K461:L461"/>
    <mergeCell ref="N461:O461"/>
    <mergeCell ref="U461:V461"/>
    <mergeCell ref="X461:Y461"/>
    <mergeCell ref="A462:B462"/>
    <mergeCell ref="C462:F462"/>
    <mergeCell ref="K462:L462"/>
    <mergeCell ref="N462:O462"/>
    <mergeCell ref="U462:V462"/>
    <mergeCell ref="X462:Y462"/>
    <mergeCell ref="A463:B463"/>
    <mergeCell ref="C463:F463"/>
    <mergeCell ref="K463:L463"/>
    <mergeCell ref="N463:O463"/>
    <mergeCell ref="U463:V463"/>
    <mergeCell ref="X463:Y463"/>
    <mergeCell ref="A464:B464"/>
    <mergeCell ref="C464:F464"/>
    <mergeCell ref="K464:L464"/>
    <mergeCell ref="N464:O464"/>
    <mergeCell ref="U464:V464"/>
    <mergeCell ref="X464:Y464"/>
    <mergeCell ref="A465:B465"/>
    <mergeCell ref="C465:F465"/>
    <mergeCell ref="K465:L465"/>
    <mergeCell ref="N465:O465"/>
    <mergeCell ref="U465:V465"/>
    <mergeCell ref="X465:Y465"/>
    <mergeCell ref="A466:B466"/>
    <mergeCell ref="C466:F466"/>
    <mergeCell ref="K466:L466"/>
    <mergeCell ref="N466:O466"/>
    <mergeCell ref="U466:V466"/>
    <mergeCell ref="X466:Y466"/>
    <mergeCell ref="A467:B467"/>
    <mergeCell ref="C467:F467"/>
    <mergeCell ref="K467:L467"/>
    <mergeCell ref="N467:O467"/>
    <mergeCell ref="U467:V467"/>
    <mergeCell ref="X467:Y467"/>
    <mergeCell ref="A468:B468"/>
    <mergeCell ref="C468:F468"/>
    <mergeCell ref="K468:L468"/>
    <mergeCell ref="N468:O468"/>
    <mergeCell ref="U468:V468"/>
    <mergeCell ref="X468:Y468"/>
    <mergeCell ref="A469:B469"/>
    <mergeCell ref="C469:F469"/>
    <mergeCell ref="K469:L469"/>
    <mergeCell ref="N469:O469"/>
    <mergeCell ref="U469:V469"/>
    <mergeCell ref="X469:Y469"/>
    <mergeCell ref="A470:B470"/>
    <mergeCell ref="C470:F470"/>
    <mergeCell ref="K470:L470"/>
    <mergeCell ref="N470:O470"/>
    <mergeCell ref="U470:V470"/>
    <mergeCell ref="X470:Y470"/>
    <mergeCell ref="A471:B471"/>
    <mergeCell ref="C471:F471"/>
    <mergeCell ref="K471:L471"/>
    <mergeCell ref="N471:O471"/>
    <mergeCell ref="U471:V471"/>
    <mergeCell ref="X471:Y471"/>
    <mergeCell ref="A472:B472"/>
    <mergeCell ref="C472:F472"/>
    <mergeCell ref="K472:L472"/>
    <mergeCell ref="N472:O472"/>
    <mergeCell ref="U472:V472"/>
    <mergeCell ref="X472:Y472"/>
    <mergeCell ref="A473:B473"/>
    <mergeCell ref="C473:F473"/>
    <mergeCell ref="K473:L473"/>
    <mergeCell ref="N473:O473"/>
    <mergeCell ref="U473:V473"/>
    <mergeCell ref="X473:Y473"/>
    <mergeCell ref="A474:B474"/>
    <mergeCell ref="C474:F474"/>
    <mergeCell ref="K474:L474"/>
    <mergeCell ref="N474:O474"/>
    <mergeCell ref="U474:V474"/>
    <mergeCell ref="X474:Y474"/>
    <mergeCell ref="A475:B475"/>
    <mergeCell ref="C475:F475"/>
    <mergeCell ref="K475:L475"/>
    <mergeCell ref="N475:O475"/>
    <mergeCell ref="U475:V475"/>
    <mergeCell ref="X475:Y475"/>
    <mergeCell ref="A476:B476"/>
    <mergeCell ref="C476:F476"/>
    <mergeCell ref="K476:L476"/>
    <mergeCell ref="N476:O476"/>
    <mergeCell ref="U476:V476"/>
    <mergeCell ref="X476:Y476"/>
    <mergeCell ref="A477:B477"/>
    <mergeCell ref="C477:F477"/>
    <mergeCell ref="K477:L477"/>
    <mergeCell ref="N477:O477"/>
    <mergeCell ref="U477:V477"/>
    <mergeCell ref="X477:Y477"/>
    <mergeCell ref="A478:B478"/>
    <mergeCell ref="C478:F478"/>
    <mergeCell ref="K478:L478"/>
    <mergeCell ref="N478:O478"/>
    <mergeCell ref="U478:V478"/>
    <mergeCell ref="X478:Y478"/>
    <mergeCell ref="A479:B479"/>
    <mergeCell ref="C479:F479"/>
    <mergeCell ref="K479:L479"/>
    <mergeCell ref="N479:O479"/>
    <mergeCell ref="U479:V479"/>
    <mergeCell ref="X479:Y479"/>
    <mergeCell ref="A480:B480"/>
    <mergeCell ref="C480:F480"/>
    <mergeCell ref="K480:L480"/>
    <mergeCell ref="N480:O480"/>
    <mergeCell ref="U480:V480"/>
    <mergeCell ref="X480:Y480"/>
    <mergeCell ref="A481:B481"/>
    <mergeCell ref="C481:F481"/>
    <mergeCell ref="K481:L481"/>
    <mergeCell ref="N481:O481"/>
    <mergeCell ref="U481:V481"/>
    <mergeCell ref="X481:Y481"/>
    <mergeCell ref="A482:B482"/>
    <mergeCell ref="C482:F482"/>
    <mergeCell ref="K482:L482"/>
    <mergeCell ref="N482:O482"/>
    <mergeCell ref="U482:V482"/>
    <mergeCell ref="X482:Y482"/>
    <mergeCell ref="A483:B483"/>
    <mergeCell ref="C483:F483"/>
    <mergeCell ref="K483:L483"/>
    <mergeCell ref="N483:O483"/>
    <mergeCell ref="U483:V483"/>
    <mergeCell ref="X483:Y483"/>
    <mergeCell ref="A484:B484"/>
    <mergeCell ref="C484:F484"/>
    <mergeCell ref="K484:L484"/>
    <mergeCell ref="N484:O484"/>
    <mergeCell ref="U484:V484"/>
    <mergeCell ref="X484:Y484"/>
    <mergeCell ref="A485:B485"/>
    <mergeCell ref="C485:F485"/>
    <mergeCell ref="K485:L485"/>
    <mergeCell ref="N485:O485"/>
    <mergeCell ref="U485:V485"/>
    <mergeCell ref="X485:Y485"/>
    <mergeCell ref="A486:B486"/>
    <mergeCell ref="C486:F486"/>
    <mergeCell ref="K486:L486"/>
    <mergeCell ref="N486:O486"/>
    <mergeCell ref="U486:V486"/>
    <mergeCell ref="X486:Y486"/>
    <mergeCell ref="A487:B487"/>
    <mergeCell ref="C487:F487"/>
    <mergeCell ref="K487:L487"/>
    <mergeCell ref="N487:O487"/>
    <mergeCell ref="U487:V487"/>
    <mergeCell ref="X487:Y487"/>
    <mergeCell ref="A488:B488"/>
    <mergeCell ref="C488:F488"/>
    <mergeCell ref="K488:L488"/>
    <mergeCell ref="N488:O488"/>
    <mergeCell ref="U488:V488"/>
    <mergeCell ref="X488:Y488"/>
    <mergeCell ref="A489:B489"/>
    <mergeCell ref="C489:F489"/>
    <mergeCell ref="K489:L489"/>
    <mergeCell ref="N489:O489"/>
    <mergeCell ref="U489:V489"/>
    <mergeCell ref="X489:Y489"/>
    <mergeCell ref="A490:B490"/>
    <mergeCell ref="C490:F490"/>
    <mergeCell ref="K490:L490"/>
    <mergeCell ref="N490:O490"/>
    <mergeCell ref="U490:V490"/>
    <mergeCell ref="X490:Y490"/>
    <mergeCell ref="A491:B491"/>
    <mergeCell ref="C491:F491"/>
    <mergeCell ref="K491:L491"/>
    <mergeCell ref="N491:O491"/>
    <mergeCell ref="U491:V491"/>
    <mergeCell ref="X491:Y491"/>
    <mergeCell ref="A492:B492"/>
    <mergeCell ref="C492:F492"/>
    <mergeCell ref="K492:L492"/>
    <mergeCell ref="N492:O492"/>
    <mergeCell ref="U492:V492"/>
    <mergeCell ref="X492:Y492"/>
    <mergeCell ref="A493:B493"/>
    <mergeCell ref="C493:F493"/>
    <mergeCell ref="K493:L493"/>
    <mergeCell ref="N493:O493"/>
    <mergeCell ref="U493:V493"/>
    <mergeCell ref="X493:Y493"/>
    <mergeCell ref="A494:B494"/>
    <mergeCell ref="C494:F494"/>
    <mergeCell ref="K494:L494"/>
    <mergeCell ref="N494:O494"/>
    <mergeCell ref="U494:V494"/>
    <mergeCell ref="X494:Y494"/>
    <mergeCell ref="A495:B495"/>
    <mergeCell ref="C495:F495"/>
    <mergeCell ref="K495:L495"/>
    <mergeCell ref="N495:O495"/>
    <mergeCell ref="U495:V495"/>
    <mergeCell ref="X495:Y495"/>
    <mergeCell ref="A496:B496"/>
    <mergeCell ref="C496:F496"/>
    <mergeCell ref="K496:L496"/>
    <mergeCell ref="N496:O496"/>
    <mergeCell ref="U496:V496"/>
    <mergeCell ref="X496:Y496"/>
    <mergeCell ref="A497:B497"/>
    <mergeCell ref="C497:F497"/>
    <mergeCell ref="K497:L497"/>
    <mergeCell ref="N497:O497"/>
    <mergeCell ref="U497:V497"/>
    <mergeCell ref="X497:Y497"/>
    <mergeCell ref="A498:B498"/>
    <mergeCell ref="C498:F498"/>
    <mergeCell ref="K498:L498"/>
    <mergeCell ref="N498:O498"/>
    <mergeCell ref="U498:V498"/>
    <mergeCell ref="X498:Y498"/>
    <mergeCell ref="A499:B499"/>
    <mergeCell ref="C499:F499"/>
    <mergeCell ref="K499:L499"/>
    <mergeCell ref="N499:O499"/>
    <mergeCell ref="U499:V499"/>
    <mergeCell ref="X499:Y499"/>
    <mergeCell ref="A500:B500"/>
    <mergeCell ref="C500:F500"/>
    <mergeCell ref="K500:L500"/>
    <mergeCell ref="N500:O500"/>
    <mergeCell ref="U500:V500"/>
    <mergeCell ref="X500:Y500"/>
    <mergeCell ref="A501:B501"/>
    <mergeCell ref="C501:F501"/>
    <mergeCell ref="K501:L501"/>
    <mergeCell ref="N501:O501"/>
    <mergeCell ref="U501:V501"/>
    <mergeCell ref="X501:Y501"/>
    <mergeCell ref="A502:B502"/>
    <mergeCell ref="C502:F502"/>
    <mergeCell ref="K502:L502"/>
    <mergeCell ref="N502:O502"/>
    <mergeCell ref="U502:V502"/>
    <mergeCell ref="X502:Y502"/>
    <mergeCell ref="A503:B503"/>
    <mergeCell ref="C503:F503"/>
    <mergeCell ref="K503:L503"/>
    <mergeCell ref="N503:O503"/>
    <mergeCell ref="U503:V503"/>
    <mergeCell ref="X503:Y503"/>
    <mergeCell ref="A504:B504"/>
    <mergeCell ref="C504:F504"/>
    <mergeCell ref="K504:L504"/>
    <mergeCell ref="N504:O504"/>
    <mergeCell ref="U504:V504"/>
    <mergeCell ref="X504:Y504"/>
    <mergeCell ref="A505:B505"/>
    <mergeCell ref="C505:F505"/>
    <mergeCell ref="K505:L505"/>
    <mergeCell ref="N505:O505"/>
    <mergeCell ref="U505:V505"/>
    <mergeCell ref="X505:Y505"/>
    <mergeCell ref="A506:B506"/>
    <mergeCell ref="C506:F506"/>
    <mergeCell ref="K506:L506"/>
    <mergeCell ref="N506:O506"/>
    <mergeCell ref="U506:V506"/>
    <mergeCell ref="X506:Y506"/>
    <mergeCell ref="A507:B507"/>
    <mergeCell ref="C507:F507"/>
    <mergeCell ref="K507:L507"/>
    <mergeCell ref="N507:O507"/>
    <mergeCell ref="U507:V507"/>
    <mergeCell ref="X507:Y507"/>
    <mergeCell ref="A508:B508"/>
    <mergeCell ref="C508:F508"/>
    <mergeCell ref="K508:L508"/>
    <mergeCell ref="N508:O508"/>
    <mergeCell ref="U508:V508"/>
    <mergeCell ref="X508:Y508"/>
    <mergeCell ref="A509:B509"/>
    <mergeCell ref="C509:F509"/>
    <mergeCell ref="K509:L509"/>
    <mergeCell ref="N509:O509"/>
    <mergeCell ref="U509:V509"/>
    <mergeCell ref="X509:Y509"/>
    <mergeCell ref="A510:B510"/>
    <mergeCell ref="C510:F510"/>
    <mergeCell ref="K510:L510"/>
    <mergeCell ref="N510:O510"/>
    <mergeCell ref="U510:V510"/>
    <mergeCell ref="X510:Y510"/>
    <mergeCell ref="A511:B511"/>
    <mergeCell ref="C511:F511"/>
    <mergeCell ref="K511:L511"/>
    <mergeCell ref="N511:O511"/>
    <mergeCell ref="U511:V511"/>
    <mergeCell ref="X511:Y511"/>
    <mergeCell ref="A512:B512"/>
    <mergeCell ref="C512:F512"/>
    <mergeCell ref="K512:L512"/>
    <mergeCell ref="N512:O512"/>
    <mergeCell ref="U512:V512"/>
    <mergeCell ref="X512:Y512"/>
    <mergeCell ref="A513:B513"/>
    <mergeCell ref="C513:F513"/>
    <mergeCell ref="K513:L513"/>
    <mergeCell ref="N513:O513"/>
    <mergeCell ref="U513:V513"/>
    <mergeCell ref="X513:Y513"/>
    <mergeCell ref="A514:B514"/>
    <mergeCell ref="C514:F514"/>
    <mergeCell ref="K514:L514"/>
    <mergeCell ref="N514:O514"/>
    <mergeCell ref="U514:V514"/>
    <mergeCell ref="X514:Y514"/>
    <mergeCell ref="A515:B515"/>
    <mergeCell ref="C515:F515"/>
    <mergeCell ref="K515:L515"/>
    <mergeCell ref="N515:O515"/>
    <mergeCell ref="U515:V515"/>
    <mergeCell ref="X515:Y515"/>
    <mergeCell ref="A516:B516"/>
    <mergeCell ref="C516:F516"/>
    <mergeCell ref="K516:L516"/>
    <mergeCell ref="N516:O516"/>
    <mergeCell ref="U516:V516"/>
    <mergeCell ref="X516:Y516"/>
    <mergeCell ref="A517:B517"/>
    <mergeCell ref="C517:F517"/>
    <mergeCell ref="K517:L517"/>
    <mergeCell ref="N517:O517"/>
    <mergeCell ref="U517:V517"/>
    <mergeCell ref="X517:Y517"/>
    <mergeCell ref="A518:B518"/>
    <mergeCell ref="C518:F518"/>
    <mergeCell ref="K518:L518"/>
    <mergeCell ref="N518:O518"/>
    <mergeCell ref="U518:V518"/>
    <mergeCell ref="X518:Y518"/>
    <mergeCell ref="A519:B519"/>
    <mergeCell ref="C519:F519"/>
    <mergeCell ref="K519:L519"/>
    <mergeCell ref="N519:O519"/>
    <mergeCell ref="U519:V519"/>
    <mergeCell ref="X519:Y519"/>
    <mergeCell ref="A520:B520"/>
    <mergeCell ref="C520:F520"/>
    <mergeCell ref="K520:L520"/>
    <mergeCell ref="N520:O520"/>
    <mergeCell ref="U520:V520"/>
    <mergeCell ref="X520:Y520"/>
    <mergeCell ref="A521:B521"/>
    <mergeCell ref="C521:F521"/>
    <mergeCell ref="K521:L521"/>
    <mergeCell ref="N521:O521"/>
    <mergeCell ref="U521:V521"/>
    <mergeCell ref="X521:Y521"/>
    <mergeCell ref="A522:B522"/>
    <mergeCell ref="C522:F522"/>
    <mergeCell ref="K522:L522"/>
    <mergeCell ref="N522:O522"/>
    <mergeCell ref="U522:V522"/>
    <mergeCell ref="X522:Y522"/>
    <mergeCell ref="A523:B523"/>
    <mergeCell ref="C523:F523"/>
    <mergeCell ref="K523:L523"/>
    <mergeCell ref="N523:O523"/>
    <mergeCell ref="U523:V523"/>
    <mergeCell ref="X523:Y523"/>
    <mergeCell ref="A524:B524"/>
    <mergeCell ref="C524:F524"/>
    <mergeCell ref="K524:L524"/>
    <mergeCell ref="N524:O524"/>
    <mergeCell ref="U524:V524"/>
    <mergeCell ref="X524:Y524"/>
    <mergeCell ref="A525:B525"/>
    <mergeCell ref="C525:F525"/>
    <mergeCell ref="K525:L525"/>
    <mergeCell ref="N525:O525"/>
    <mergeCell ref="U525:V525"/>
    <mergeCell ref="X525:Y525"/>
    <mergeCell ref="A526:B526"/>
    <mergeCell ref="C526:F526"/>
    <mergeCell ref="K526:L526"/>
    <mergeCell ref="N526:O526"/>
    <mergeCell ref="U526:V526"/>
    <mergeCell ref="X526:Y526"/>
    <mergeCell ref="A527:B527"/>
    <mergeCell ref="C527:F527"/>
    <mergeCell ref="K527:L527"/>
    <mergeCell ref="N527:O527"/>
    <mergeCell ref="U527:V527"/>
    <mergeCell ref="X527:Y527"/>
    <mergeCell ref="A528:B528"/>
    <mergeCell ref="C528:F528"/>
    <mergeCell ref="K528:L528"/>
    <mergeCell ref="N528:O528"/>
    <mergeCell ref="U528:V528"/>
    <mergeCell ref="X528:Y528"/>
    <mergeCell ref="A529:B529"/>
    <mergeCell ref="C529:F529"/>
    <mergeCell ref="K529:L529"/>
    <mergeCell ref="N529:O529"/>
    <mergeCell ref="U529:V529"/>
    <mergeCell ref="X529:Y529"/>
    <mergeCell ref="A530:B530"/>
    <mergeCell ref="C530:F530"/>
    <mergeCell ref="K530:L530"/>
    <mergeCell ref="N530:O530"/>
    <mergeCell ref="U530:V530"/>
    <mergeCell ref="X530:Y530"/>
    <mergeCell ref="A531:B531"/>
    <mergeCell ref="C531:F531"/>
    <mergeCell ref="K531:L531"/>
    <mergeCell ref="N531:O531"/>
    <mergeCell ref="U531:V531"/>
    <mergeCell ref="X531:Y531"/>
    <mergeCell ref="A532:B532"/>
    <mergeCell ref="C532:F532"/>
    <mergeCell ref="K532:L532"/>
    <mergeCell ref="N532:O532"/>
    <mergeCell ref="U532:V532"/>
    <mergeCell ref="X532:Y532"/>
    <mergeCell ref="A533:B533"/>
    <mergeCell ref="C533:F533"/>
    <mergeCell ref="K533:L533"/>
    <mergeCell ref="N533:O533"/>
    <mergeCell ref="U533:V533"/>
    <mergeCell ref="X533:Y533"/>
    <mergeCell ref="A534:B534"/>
    <mergeCell ref="C534:F534"/>
    <mergeCell ref="K534:L534"/>
    <mergeCell ref="N534:O534"/>
    <mergeCell ref="U534:V534"/>
    <mergeCell ref="X534:Y534"/>
    <mergeCell ref="A535:B535"/>
    <mergeCell ref="C535:F535"/>
    <mergeCell ref="K535:L535"/>
    <mergeCell ref="N535:O535"/>
    <mergeCell ref="U535:V535"/>
    <mergeCell ref="X535:Y535"/>
    <mergeCell ref="A536:B536"/>
    <mergeCell ref="C536:F536"/>
    <mergeCell ref="K536:L536"/>
    <mergeCell ref="N536:O536"/>
    <mergeCell ref="U536:V536"/>
    <mergeCell ref="X536:Y536"/>
    <mergeCell ref="A537:B537"/>
    <mergeCell ref="C537:F537"/>
    <mergeCell ref="K537:L537"/>
    <mergeCell ref="N537:O537"/>
    <mergeCell ref="U537:V537"/>
    <mergeCell ref="X537:Y537"/>
    <mergeCell ref="A538:B538"/>
    <mergeCell ref="C538:F538"/>
    <mergeCell ref="K538:L538"/>
    <mergeCell ref="N538:O538"/>
    <mergeCell ref="U538:V538"/>
    <mergeCell ref="X538:Y538"/>
    <mergeCell ref="A539:B539"/>
    <mergeCell ref="C539:F539"/>
    <mergeCell ref="K539:L539"/>
    <mergeCell ref="N539:O539"/>
    <mergeCell ref="U539:V539"/>
    <mergeCell ref="X539:Y539"/>
    <mergeCell ref="A540:B540"/>
    <mergeCell ref="C540:F540"/>
    <mergeCell ref="K540:L540"/>
    <mergeCell ref="N540:O540"/>
    <mergeCell ref="U540:V540"/>
    <mergeCell ref="X540:Y540"/>
    <mergeCell ref="A541:B541"/>
    <mergeCell ref="C541:F541"/>
    <mergeCell ref="K541:L541"/>
    <mergeCell ref="N541:O541"/>
    <mergeCell ref="U541:V541"/>
    <mergeCell ref="X541:Y541"/>
    <mergeCell ref="A542:B542"/>
    <mergeCell ref="C542:F542"/>
    <mergeCell ref="K542:L542"/>
    <mergeCell ref="N542:O542"/>
    <mergeCell ref="U542:V542"/>
    <mergeCell ref="X542:Y542"/>
    <mergeCell ref="A543:B543"/>
    <mergeCell ref="C543:F543"/>
    <mergeCell ref="K543:L543"/>
    <mergeCell ref="N543:O543"/>
    <mergeCell ref="U543:V543"/>
    <mergeCell ref="X543:Y543"/>
    <mergeCell ref="A544:B544"/>
    <mergeCell ref="C544:F544"/>
    <mergeCell ref="K544:L544"/>
    <mergeCell ref="N544:O544"/>
    <mergeCell ref="U544:V544"/>
    <mergeCell ref="X544:Y544"/>
    <mergeCell ref="A545:B545"/>
    <mergeCell ref="C545:F545"/>
    <mergeCell ref="K545:L545"/>
    <mergeCell ref="N545:O545"/>
    <mergeCell ref="U545:V545"/>
    <mergeCell ref="X545:Y545"/>
    <mergeCell ref="A546:B546"/>
    <mergeCell ref="C546:F546"/>
    <mergeCell ref="K546:L546"/>
    <mergeCell ref="N546:O546"/>
    <mergeCell ref="U546:V546"/>
    <mergeCell ref="X546:Y546"/>
    <mergeCell ref="A547:B547"/>
    <mergeCell ref="C547:F547"/>
    <mergeCell ref="K547:L547"/>
    <mergeCell ref="N547:O547"/>
    <mergeCell ref="U547:V547"/>
    <mergeCell ref="X547:Y547"/>
    <mergeCell ref="A550:D550"/>
    <mergeCell ref="H550:I550"/>
    <mergeCell ref="J550:L550"/>
    <mergeCell ref="N550:O550"/>
    <mergeCell ref="P550:Q550"/>
    <mergeCell ref="R550:S550"/>
    <mergeCell ref="U550:V550"/>
    <mergeCell ref="W550:Y550"/>
    <mergeCell ref="A552:D552"/>
    <mergeCell ref="H552:I552"/>
    <mergeCell ref="J552:L552"/>
    <mergeCell ref="N552:O552"/>
    <mergeCell ref="P552:Q552"/>
    <mergeCell ref="R552:S552"/>
    <mergeCell ref="U552:V552"/>
    <mergeCell ref="W552:Y552"/>
    <mergeCell ref="A554:D554"/>
    <mergeCell ref="H554:I554"/>
    <mergeCell ref="J554:L554"/>
    <mergeCell ref="N554:O554"/>
    <mergeCell ref="P554:Q554"/>
    <mergeCell ref="R554:S554"/>
    <mergeCell ref="U554:V554"/>
    <mergeCell ref="W554:Y554"/>
    <mergeCell ref="F557:K557"/>
    <mergeCell ref="O557:U557"/>
    <mergeCell ref="F558:K558"/>
    <mergeCell ref="O558:U558"/>
  </mergeCells>
  <pageMargins left="0.39370078740157483" right="0.39370078740157483" top="0.59055118110236227" bottom="0.96566141732283461" header="0.59055118110236227" footer="0.59055118110236227"/>
  <pageSetup orientation="landscape" horizontalDpi="0" verticalDpi="0"/>
  <headerFooter alignWithMargins="0">
    <oddFooter>&amp;L&amp;C&amp;"Arial"&amp;8&amp;P 
/ 
&amp;N 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Consolidado</vt:lpstr>
      <vt:lpstr>2022</vt:lpstr>
      <vt:lpstr>2021</vt:lpstr>
      <vt:lpstr>'2021'!Títulos_a_imprimir</vt:lpstr>
      <vt:lpstr>'2022'!Títulos_a_imprimir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2022-12-06T14:08:00Z</dcterms:created>
  <dcterms:modified xsi:type="dcterms:W3CDTF">2024-02-22T14:01:14Z</dcterms:modified>
</cp:coreProperties>
</file>