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240" yWindow="165" windowWidth="9135" windowHeight="4590" tabRatio="562" activeTab="5"/>
  </bookViews>
  <sheets>
    <sheet name="ENE" sheetId="12" r:id="rId1"/>
    <sheet name="FEB" sheetId="11" r:id="rId2"/>
    <sheet name="MAR" sheetId="14" r:id="rId3"/>
    <sheet name="ABRIL" sheetId="15" r:id="rId4"/>
    <sheet name="MAYO" sheetId="16" r:id="rId5"/>
    <sheet name="JUNIO" sheetId="17" r:id="rId6"/>
  </sheets>
  <calcPr calcId="144525"/>
</workbook>
</file>

<file path=xl/calcChain.xml><?xml version="1.0" encoding="utf-8"?>
<calcChain xmlns="http://schemas.openxmlformats.org/spreadsheetml/2006/main">
  <c r="E19" i="17" l="1"/>
  <c r="E18" i="17"/>
  <c r="E17" i="17"/>
  <c r="E16" i="17"/>
  <c r="E15" i="17"/>
  <c r="E14" i="17"/>
  <c r="E13" i="17"/>
  <c r="E12" i="17"/>
  <c r="E20" i="17" s="1"/>
  <c r="E19" i="16" l="1"/>
  <c r="E18" i="16"/>
  <c r="E17" i="16"/>
  <c r="E16" i="16"/>
  <c r="E15" i="16"/>
  <c r="E14" i="16"/>
  <c r="E13" i="16"/>
  <c r="E12" i="16"/>
  <c r="E20" i="16" l="1"/>
  <c r="Q20" i="15"/>
  <c r="N20" i="15"/>
  <c r="E19" i="15"/>
  <c r="R19" i="15" s="1"/>
  <c r="E18" i="15"/>
  <c r="R18" i="15" s="1"/>
  <c r="E17" i="15"/>
  <c r="R17" i="15" s="1"/>
  <c r="E16" i="15"/>
  <c r="R16" i="15" s="1"/>
  <c r="E15" i="15"/>
  <c r="R15" i="15" s="1"/>
  <c r="E14" i="15"/>
  <c r="R14" i="15" s="1"/>
  <c r="E13" i="15"/>
  <c r="R13" i="15" s="1"/>
  <c r="I12" i="15"/>
  <c r="I20" i="15" s="1"/>
  <c r="E12" i="15"/>
  <c r="E20" i="15" s="1"/>
  <c r="F12" i="15" l="1"/>
  <c r="G12" i="15"/>
  <c r="K12" i="15"/>
  <c r="K20" i="15" s="1"/>
  <c r="M12" i="15"/>
  <c r="M20" i="15" s="1"/>
  <c r="O12" i="15"/>
  <c r="O20" i="15" s="1"/>
  <c r="P12" i="15"/>
  <c r="P20" i="15" s="1"/>
  <c r="R21" i="15" s="1"/>
  <c r="R12" i="15"/>
  <c r="F13" i="15"/>
  <c r="G13" i="15"/>
  <c r="F14" i="15"/>
  <c r="G14" i="15"/>
  <c r="F15" i="15"/>
  <c r="G15" i="15"/>
  <c r="F16" i="15"/>
  <c r="G16" i="15"/>
  <c r="F17" i="15"/>
  <c r="G17" i="15"/>
  <c r="F18" i="15"/>
  <c r="G18" i="15"/>
  <c r="F19" i="15"/>
  <c r="G19" i="15"/>
  <c r="E19" i="14"/>
  <c r="E18" i="14"/>
  <c r="E17" i="14"/>
  <c r="E16" i="14"/>
  <c r="E15" i="14"/>
  <c r="E14" i="14"/>
  <c r="E13" i="14"/>
  <c r="E12" i="14"/>
  <c r="E20" i="14" s="1"/>
  <c r="G20" i="15" l="1"/>
  <c r="F20" i="15"/>
  <c r="E22" i="12"/>
  <c r="E21" i="12"/>
  <c r="E20" i="12"/>
  <c r="E19" i="12"/>
  <c r="E18" i="12"/>
  <c r="E17" i="12"/>
  <c r="E16" i="12"/>
  <c r="E15" i="12"/>
  <c r="E23" i="12" l="1"/>
  <c r="E20" i="11" l="1"/>
  <c r="E19" i="11"/>
  <c r="E18" i="11"/>
  <c r="E17" i="11"/>
  <c r="E16" i="11"/>
  <c r="E15" i="11"/>
  <c r="E14" i="11"/>
  <c r="E13" i="11"/>
  <c r="E21" i="11" l="1"/>
</calcChain>
</file>

<file path=xl/sharedStrings.xml><?xml version="1.0" encoding="utf-8"?>
<sst xmlns="http://schemas.openxmlformats.org/spreadsheetml/2006/main" count="178" uniqueCount="49">
  <si>
    <t>Secretaria Municipal</t>
  </si>
  <si>
    <t>Nº</t>
  </si>
  <si>
    <t>NOMBRE</t>
  </si>
  <si>
    <t>C.IDENTIDAD</t>
  </si>
  <si>
    <t>GUAJARDO SILVA MARIA</t>
  </si>
  <si>
    <t>6.226.990-1</t>
  </si>
  <si>
    <t>SUB TOTAL</t>
  </si>
  <si>
    <t>CARVACHO RIVERA RUBEN</t>
  </si>
  <si>
    <t>SAA CARRASCO ALEJANDRA</t>
  </si>
  <si>
    <t>6.484.742-2</t>
  </si>
  <si>
    <t>9.719.814-4</t>
  </si>
  <si>
    <t>UF AL ULTIMO DÍA DEL MES</t>
  </si>
  <si>
    <t>Nª DE UTM</t>
  </si>
  <si>
    <t>MONTERO RIVEROS RICARDO</t>
  </si>
  <si>
    <t>5.090.591-8</t>
  </si>
  <si>
    <t>RODRIGUEZ GOMEZ PAULINA</t>
  </si>
  <si>
    <t>15.830.509-7</t>
  </si>
  <si>
    <t>VALOR
 A PAGAR</t>
  </si>
  <si>
    <t>Dirección de Administración y Finanzas
Departamento  de Personal y Remuneraciones</t>
  </si>
  <si>
    <t>DELGADO DELGADO CECILIA</t>
  </si>
  <si>
    <t>9.785.206-5</t>
  </si>
  <si>
    <t>15.315.062-1</t>
  </si>
  <si>
    <t>PAVEZ CANTILLANO MAXIMO FRANCISCO</t>
  </si>
  <si>
    <t>VARGAS GONZALEZ ALEJANDRO</t>
  </si>
  <si>
    <t>9.389.868-0</t>
  </si>
  <si>
    <t>Memo Nº  27  27/02/2014</t>
  </si>
  <si>
    <t>Memo Nº  21 31/01/2014</t>
  </si>
  <si>
    <t>LILIANA REYES ESPARZA
HABILITADA
REMUNERACIONES</t>
  </si>
  <si>
    <t>Memo Nº  61  28/03/2014</t>
  </si>
  <si>
    <t>Memo Nº  89  28/04/2014</t>
  </si>
  <si>
    <t>A.CH.S.</t>
  </si>
  <si>
    <t>TOTAL
DECRETO</t>
  </si>
  <si>
    <t>APV</t>
  </si>
  <si>
    <t>PREVISION</t>
  </si>
  <si>
    <t>SALUD</t>
  </si>
  <si>
    <t>SIS</t>
  </si>
  <si>
    <t>TOTAL
DESCTOS
PREVIS.</t>
  </si>
  <si>
    <t>OTROS
DCTOS.</t>
  </si>
  <si>
    <t>TOTAL
A PAGAR</t>
  </si>
  <si>
    <t>CUOTAS 
OTROS
DSCTOS.</t>
  </si>
  <si>
    <t>Institucion</t>
  </si>
  <si>
    <t>Valor</t>
  </si>
  <si>
    <t>Ahorro</t>
  </si>
  <si>
    <t>SURA</t>
  </si>
  <si>
    <t>Afp Capital</t>
  </si>
  <si>
    <t>Fonasa</t>
  </si>
  <si>
    <t>º</t>
  </si>
  <si>
    <t>Memo Nº  114  28/05/2014</t>
  </si>
  <si>
    <t>Memo Nº  135  30/06/2014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</si>
</sst>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2" formatCode="_ &quot;$&quot;\ * #,##0_ ;_ &quot;$&quot;\ * \-#,##0_ ;_ &quot;$&quot;\ * &quot;-&quot;_ ;_ @_ "/>
    <numFmt numFmtId="164" formatCode="&quot;Pago Asignación Concejales&quot;\ mmmm\ &quot;del&quot;\ yyyy"/>
    <numFmt numFmtId="165" formatCode="&quot;U.T.M. de &quot;mmmm\ &quot;del&quot;\ yyyy"/>
    <numFmt numFmtId="166" formatCode="_ &quot;$&quot;\ * #,##0.00_ ;_ &quot;$&quot;\ * \-#,##0.00_ ;_ &quot;$&quot;\ * &quot;-&quot;_ ;_ @_ "/>
    <numFmt numFmtId="167" formatCode="&quot;CONCHALI, &quot;d\ &quot;de&quot;\ mmmm\ &quot;del&quot;\ yyyy"/>
  </numFmts>
  <fonts count="10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sz val="10"/>
      <color indexed="62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1"/>
      <color rgb="FF000000"/>
      <name val="Trebuchet MS"/>
      <family val="2"/>
    </font>
    <font>
      <sz val="10"/>
      <color indexed="63"/>
      <name val="Verdana"/>
      <family val="2"/>
    </font>
    <font>
      <sz val="10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/>
    <xf numFmtId="0" fontId="2" fillId="0" borderId="0" xfId="0" applyFont="1"/>
    <xf numFmtId="38" fontId="2" fillId="0" borderId="0" xfId="0" applyNumberFormat="1" applyFont="1"/>
    <xf numFmtId="0" fontId="4" fillId="0" borderId="0" xfId="0" applyFont="1" applyAlignment="1">
      <alignment horizontal="center"/>
    </xf>
    <xf numFmtId="38" fontId="4" fillId="0" borderId="0" xfId="0" applyNumberFormat="1" applyFont="1" applyAlignment="1">
      <alignment horizontal="center"/>
    </xf>
    <xf numFmtId="0" fontId="1" fillId="0" borderId="1" xfId="0" applyNumberFormat="1" applyFont="1" applyBorder="1" applyAlignment="1">
      <alignment horizontal="center"/>
    </xf>
    <xf numFmtId="0" fontId="2" fillId="0" borderId="1" xfId="0" applyNumberFormat="1" applyFont="1" applyBorder="1" applyAlignment="1">
      <alignment horizontal="left"/>
    </xf>
    <xf numFmtId="0" fontId="2" fillId="0" borderId="1" xfId="0" applyNumberFormat="1" applyFont="1" applyBorder="1" applyAlignment="1">
      <alignment horizontal="right"/>
    </xf>
    <xf numFmtId="38" fontId="2" fillId="0" borderId="1" xfId="0" applyNumberFormat="1" applyFont="1" applyBorder="1" applyAlignment="1">
      <alignment horizontal="right"/>
    </xf>
    <xf numFmtId="0" fontId="2" fillId="0" borderId="0" xfId="0" applyFont="1" applyAlignment="1">
      <alignment horizontal="center"/>
    </xf>
    <xf numFmtId="38" fontId="4" fillId="0" borderId="1" xfId="0" applyNumberFormat="1" applyFont="1" applyBorder="1" applyAlignment="1">
      <alignment horizontal="right"/>
    </xf>
    <xf numFmtId="0" fontId="2" fillId="0" borderId="0" xfId="0" applyFont="1" applyAlignment="1">
      <alignment horizontal="left"/>
    </xf>
    <xf numFmtId="38" fontId="4" fillId="0" borderId="0" xfId="0" applyNumberFormat="1" applyFont="1" applyAlignment="1"/>
    <xf numFmtId="0" fontId="1" fillId="0" borderId="0" xfId="0" applyFont="1" applyAlignment="1">
      <alignment horizontal="left"/>
    </xf>
    <xf numFmtId="0" fontId="6" fillId="0" borderId="0" xfId="0" applyFont="1"/>
    <xf numFmtId="0" fontId="1" fillId="0" borderId="0" xfId="0" applyFont="1" applyBorder="1" applyAlignment="1">
      <alignment horizontal="center"/>
    </xf>
    <xf numFmtId="0" fontId="1" fillId="0" borderId="1" xfId="0" applyNumberFormat="1" applyFont="1" applyFill="1" applyBorder="1" applyAlignment="1">
      <alignment horizontal="center"/>
    </xf>
    <xf numFmtId="0" fontId="2" fillId="0" borderId="1" xfId="0" applyNumberFormat="1" applyFont="1" applyFill="1" applyBorder="1" applyAlignment="1">
      <alignment horizontal="left"/>
    </xf>
    <xf numFmtId="0" fontId="2" fillId="0" borderId="1" xfId="0" applyNumberFormat="1" applyFont="1" applyFill="1" applyBorder="1" applyAlignment="1">
      <alignment horizontal="right"/>
    </xf>
    <xf numFmtId="38" fontId="2" fillId="0" borderId="1" xfId="0" applyNumberFormat="1" applyFont="1" applyFill="1" applyBorder="1" applyAlignment="1">
      <alignment horizontal="right"/>
    </xf>
    <xf numFmtId="0" fontId="1" fillId="0" borderId="0" xfId="0" applyFont="1" applyFill="1" applyBorder="1" applyAlignment="1">
      <alignment horizontal="center"/>
    </xf>
    <xf numFmtId="0" fontId="2" fillId="0" borderId="1" xfId="0" applyNumberFormat="1" applyFont="1" applyBorder="1" applyAlignment="1">
      <alignment horizontal="center"/>
    </xf>
    <xf numFmtId="0" fontId="7" fillId="0" borderId="0" xfId="0" applyFont="1"/>
    <xf numFmtId="0" fontId="1" fillId="0" borderId="0" xfId="0" applyFont="1" applyBorder="1" applyAlignment="1">
      <alignment horizontal="left"/>
    </xf>
    <xf numFmtId="166" fontId="1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166" fontId="1" fillId="0" borderId="0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38" fontId="1" fillId="0" borderId="0" xfId="0" applyNumberFormat="1" applyFont="1" applyAlignment="1">
      <alignment horizontal="center"/>
    </xf>
    <xf numFmtId="0" fontId="1" fillId="0" borderId="0" xfId="0" applyFont="1" applyBorder="1" applyAlignment="1">
      <alignment horizontal="left"/>
    </xf>
    <xf numFmtId="166" fontId="1" fillId="0" borderId="0" xfId="0" applyNumberFormat="1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Border="1" applyAlignment="1">
      <alignment horizontal="left"/>
    </xf>
    <xf numFmtId="166" fontId="1" fillId="0" borderId="0" xfId="0" applyNumberFormat="1" applyFont="1" applyBorder="1" applyAlignment="1">
      <alignment horizontal="center"/>
    </xf>
    <xf numFmtId="3" fontId="8" fillId="0" borderId="0" xfId="0" applyNumberFormat="1" applyFont="1"/>
    <xf numFmtId="4" fontId="9" fillId="0" borderId="0" xfId="0" applyNumberFormat="1" applyFont="1"/>
    <xf numFmtId="0" fontId="1" fillId="2" borderId="8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38" fontId="2" fillId="2" borderId="1" xfId="0" applyNumberFormat="1" applyFont="1" applyFill="1" applyBorder="1" applyAlignment="1">
      <alignment horizontal="center"/>
    </xf>
    <xf numFmtId="38" fontId="1" fillId="0" borderId="1" xfId="0" applyNumberFormat="1" applyFont="1" applyBorder="1" applyAlignment="1">
      <alignment horizontal="center"/>
    </xf>
    <xf numFmtId="16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38" fontId="2" fillId="0" borderId="0" xfId="0" applyNumberFormat="1" applyFont="1" applyAlignment="1">
      <alignment horizontal="center"/>
    </xf>
    <xf numFmtId="0" fontId="1" fillId="0" borderId="0" xfId="0" applyFont="1" applyBorder="1" applyAlignment="1">
      <alignment horizontal="left"/>
    </xf>
    <xf numFmtId="166" fontId="1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166" fontId="1" fillId="0" borderId="0" xfId="0" applyNumberFormat="1" applyFont="1" applyBorder="1" applyAlignment="1">
      <alignment horizontal="center"/>
    </xf>
    <xf numFmtId="0" fontId="3" fillId="0" borderId="0" xfId="0" applyFont="1" applyAlignment="1">
      <alignment horizontal="left" wrapText="1"/>
    </xf>
    <xf numFmtId="164" fontId="5" fillId="0" borderId="0" xfId="0" applyNumberFormat="1" applyFont="1" applyBorder="1" applyAlignment="1">
      <alignment horizontal="center"/>
    </xf>
    <xf numFmtId="164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165" fontId="1" fillId="0" borderId="0" xfId="0" applyNumberFormat="1" applyFont="1" applyAlignment="1">
      <alignment horizontal="left"/>
    </xf>
    <xf numFmtId="42" fontId="1" fillId="0" borderId="0" xfId="0" applyNumberFormat="1" applyFont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38" fontId="1" fillId="0" borderId="3" xfId="0" applyNumberFormat="1" applyFont="1" applyBorder="1" applyAlignment="1">
      <alignment horizontal="center" wrapText="1"/>
    </xf>
    <xf numFmtId="38" fontId="1" fillId="0" borderId="2" xfId="0" applyNumberFormat="1" applyFont="1" applyBorder="1" applyAlignment="1">
      <alignment horizontal="center" wrapText="1"/>
    </xf>
    <xf numFmtId="0" fontId="1" fillId="0" borderId="0" xfId="0" applyFont="1" applyBorder="1" applyAlignment="1">
      <alignment horizontal="left"/>
    </xf>
    <xf numFmtId="166" fontId="1" fillId="0" borderId="0" xfId="0" applyNumberFormat="1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167" fontId="2" fillId="0" borderId="0" xfId="0" applyNumberFormat="1" applyFont="1" applyAlignment="1">
      <alignment horizontal="left"/>
    </xf>
    <xf numFmtId="0" fontId="1" fillId="2" borderId="3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828675</xdr:colOff>
      <xdr:row>3</xdr:row>
      <xdr:rowOff>114300</xdr:rowOff>
    </xdr:to>
    <xdr:pic>
      <xdr:nvPicPr>
        <xdr:cNvPr id="3" name="Imagen 2" descr="Descripción: C:\Users\cguerrero\Desktop\Conchali Logo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590675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1</xdr:row>
      <xdr:rowOff>0</xdr:rowOff>
    </xdr:from>
    <xdr:to>
      <xdr:col>1</xdr:col>
      <xdr:colOff>1609725</xdr:colOff>
      <xdr:row>1</xdr:row>
      <xdr:rowOff>38100</xdr:rowOff>
    </xdr:to>
    <xdr:pic>
      <xdr:nvPicPr>
        <xdr:cNvPr id="3" name="Picture 187" descr="Conchali 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0"/>
          <a:ext cx="18764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95250</xdr:colOff>
      <xdr:row>0</xdr:row>
      <xdr:rowOff>19051</xdr:rowOff>
    </xdr:from>
    <xdr:to>
      <xdr:col>1</xdr:col>
      <xdr:colOff>2095500</xdr:colOff>
      <xdr:row>1</xdr:row>
      <xdr:rowOff>28576</xdr:rowOff>
    </xdr:to>
    <xdr:pic>
      <xdr:nvPicPr>
        <xdr:cNvPr id="2049" name="Imagen 2" descr="Descripción: C:\Users\cguerrero\Desktop\Conchali Logo.jpg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95250" y="19051"/>
          <a:ext cx="231457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95251</xdr:colOff>
      <xdr:row>0</xdr:row>
      <xdr:rowOff>19051</xdr:rowOff>
    </xdr:from>
    <xdr:to>
      <xdr:col>1</xdr:col>
      <xdr:colOff>1278586</xdr:colOff>
      <xdr:row>0</xdr:row>
      <xdr:rowOff>542924</xdr:rowOff>
    </xdr:to>
    <xdr:pic>
      <xdr:nvPicPr>
        <xdr:cNvPr id="3" name="Imagen 2" descr="Descripción: C:\Users\cguerrero\Desktop\Conchali Logo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1" y="19051"/>
          <a:ext cx="1497660" cy="52387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1</xdr:col>
      <xdr:colOff>1095376</xdr:colOff>
      <xdr:row>0</xdr:row>
      <xdr:rowOff>466725</xdr:rowOff>
    </xdr:to>
    <xdr:pic>
      <xdr:nvPicPr>
        <xdr:cNvPr id="2" name="Imagen 2" descr="Descripción: C:\Users\cguerrero\Desktop\Conchali Logo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" y="0"/>
          <a:ext cx="1409700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19050</xdr:rowOff>
    </xdr:from>
    <xdr:to>
      <xdr:col>1</xdr:col>
      <xdr:colOff>1123950</xdr:colOff>
      <xdr:row>0</xdr:row>
      <xdr:rowOff>485775</xdr:rowOff>
    </xdr:to>
    <xdr:pic>
      <xdr:nvPicPr>
        <xdr:cNvPr id="3" name="Imagen 2" descr="Descripción: C:\Users\cguerrero\Desktop\Conchali Logo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19050"/>
          <a:ext cx="1524000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1</xdr:col>
      <xdr:colOff>1095376</xdr:colOff>
      <xdr:row>0</xdr:row>
      <xdr:rowOff>466725</xdr:rowOff>
    </xdr:to>
    <xdr:pic>
      <xdr:nvPicPr>
        <xdr:cNvPr id="9" name="Imagen 2" descr="Descripción: C:\Users\cguerrero\Desktop\Conchali Logo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" y="0"/>
          <a:ext cx="1409700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3:E25"/>
  <sheetViews>
    <sheetView topLeftCell="A16" workbookViewId="0">
      <selection activeCell="A26" sqref="A26:XFD83"/>
    </sheetView>
  </sheetViews>
  <sheetFormatPr baseColWidth="10" defaultRowHeight="12.75" x14ac:dyDescent="0.2"/>
  <cols>
    <col min="2" max="2" width="35.140625" customWidth="1"/>
    <col min="6" max="9" width="11.42578125" customWidth="1"/>
  </cols>
  <sheetData>
    <row r="3" spans="1:5" ht="6.75" customHeight="1" x14ac:dyDescent="0.2"/>
    <row r="4" spans="1:5" s="2" customFormat="1" ht="39" customHeight="1" x14ac:dyDescent="0.2">
      <c r="A4" s="50" t="s">
        <v>18</v>
      </c>
      <c r="B4" s="50"/>
      <c r="C4" s="50"/>
      <c r="E4" s="3"/>
    </row>
    <row r="5" spans="1:5" s="2" customFormat="1" ht="13.5" customHeight="1" x14ac:dyDescent="0.2">
      <c r="A5" s="14"/>
      <c r="B5" s="14"/>
      <c r="E5" s="3"/>
    </row>
    <row r="6" spans="1:5" s="15" customFormat="1" ht="15" customHeight="1" x14ac:dyDescent="0.25">
      <c r="A6" s="51">
        <v>41670</v>
      </c>
      <c r="B6" s="51"/>
      <c r="C6" s="51"/>
      <c r="D6" s="51"/>
      <c r="E6" s="51"/>
    </row>
    <row r="7" spans="1:5" s="15" customFormat="1" ht="16.5" customHeight="1" x14ac:dyDescent="0.25">
      <c r="A7" s="52" t="s">
        <v>26</v>
      </c>
      <c r="B7" s="52"/>
      <c r="C7" s="52"/>
      <c r="D7" s="52"/>
      <c r="E7" s="52"/>
    </row>
    <row r="8" spans="1:5" s="15" customFormat="1" ht="16.5" customHeight="1" x14ac:dyDescent="0.25">
      <c r="A8" s="53" t="s">
        <v>0</v>
      </c>
      <c r="B8" s="53"/>
      <c r="C8" s="53"/>
      <c r="D8" s="53"/>
      <c r="E8" s="53"/>
    </row>
    <row r="9" spans="1:5" s="1" customFormat="1" ht="12.75" customHeight="1" x14ac:dyDescent="0.3">
      <c r="A9" s="4"/>
      <c r="B9" s="4"/>
      <c r="C9" s="4"/>
      <c r="D9" s="23"/>
      <c r="E9" s="23"/>
    </row>
    <row r="10" spans="1:5" s="1" customFormat="1" ht="18.75" customHeight="1" x14ac:dyDescent="0.2">
      <c r="A10" s="54">
        <v>41640</v>
      </c>
      <c r="B10" s="54"/>
      <c r="C10" s="55">
        <v>40635</v>
      </c>
      <c r="D10" s="55"/>
      <c r="E10" s="5"/>
    </row>
    <row r="11" spans="1:5" s="2" customFormat="1" ht="18" customHeight="1" x14ac:dyDescent="0.2">
      <c r="A11" s="60" t="s">
        <v>11</v>
      </c>
      <c r="B11" s="60"/>
      <c r="C11" s="61">
        <v>23435.87</v>
      </c>
      <c r="D11" s="61"/>
      <c r="E11" s="3"/>
    </row>
    <row r="12" spans="1:5" s="2" customFormat="1" ht="13.5" customHeight="1" x14ac:dyDescent="0.2">
      <c r="A12" s="26"/>
      <c r="B12" s="26"/>
      <c r="C12" s="27"/>
      <c r="D12" s="27"/>
      <c r="E12" s="3"/>
    </row>
    <row r="13" spans="1:5" s="16" customFormat="1" ht="12.75" customHeight="1" x14ac:dyDescent="0.2">
      <c r="A13" s="62" t="s">
        <v>1</v>
      </c>
      <c r="B13" s="62" t="s">
        <v>2</v>
      </c>
      <c r="C13" s="62" t="s">
        <v>3</v>
      </c>
      <c r="D13" s="64" t="s">
        <v>12</v>
      </c>
      <c r="E13" s="58" t="s">
        <v>17</v>
      </c>
    </row>
    <row r="14" spans="1:5" s="16" customFormat="1" x14ac:dyDescent="0.2">
      <c r="A14" s="63"/>
      <c r="B14" s="63"/>
      <c r="C14" s="63"/>
      <c r="D14" s="65"/>
      <c r="E14" s="59"/>
    </row>
    <row r="15" spans="1:5" s="21" customFormat="1" ht="17.25" customHeight="1" x14ac:dyDescent="0.2">
      <c r="A15" s="17">
        <v>1</v>
      </c>
      <c r="B15" s="18" t="s">
        <v>7</v>
      </c>
      <c r="C15" s="19" t="s">
        <v>9</v>
      </c>
      <c r="D15" s="22">
        <v>12</v>
      </c>
      <c r="E15" s="20">
        <f>ROUND($C$10*D15,0)</f>
        <v>487620</v>
      </c>
    </row>
    <row r="16" spans="1:5" s="16" customFormat="1" ht="17.25" customHeight="1" x14ac:dyDescent="0.2">
      <c r="A16" s="6">
        <v>2</v>
      </c>
      <c r="B16" s="7" t="s">
        <v>19</v>
      </c>
      <c r="C16" s="8" t="s">
        <v>20</v>
      </c>
      <c r="D16" s="22">
        <v>12</v>
      </c>
      <c r="E16" s="9">
        <f t="shared" ref="E16:E22" si="0">ROUND($C$10*D16,0)</f>
        <v>487620</v>
      </c>
    </row>
    <row r="17" spans="1:5" s="16" customFormat="1" ht="17.25" customHeight="1" x14ac:dyDescent="0.2">
      <c r="A17" s="17">
        <v>3</v>
      </c>
      <c r="B17" s="7" t="s">
        <v>4</v>
      </c>
      <c r="C17" s="8" t="s">
        <v>5</v>
      </c>
      <c r="D17" s="22">
        <v>12</v>
      </c>
      <c r="E17" s="9">
        <f t="shared" si="0"/>
        <v>487620</v>
      </c>
    </row>
    <row r="18" spans="1:5" s="16" customFormat="1" ht="17.25" customHeight="1" x14ac:dyDescent="0.2">
      <c r="A18" s="17">
        <v>4</v>
      </c>
      <c r="B18" s="7" t="s">
        <v>13</v>
      </c>
      <c r="C18" s="8" t="s">
        <v>14</v>
      </c>
      <c r="D18" s="22">
        <v>12</v>
      </c>
      <c r="E18" s="9">
        <f t="shared" si="0"/>
        <v>487620</v>
      </c>
    </row>
    <row r="19" spans="1:5" s="16" customFormat="1" ht="17.25" customHeight="1" x14ac:dyDescent="0.2">
      <c r="A19" s="6">
        <v>5</v>
      </c>
      <c r="B19" s="7" t="s">
        <v>22</v>
      </c>
      <c r="C19" s="8" t="s">
        <v>21</v>
      </c>
      <c r="D19" s="22">
        <v>12</v>
      </c>
      <c r="E19" s="9">
        <f t="shared" si="0"/>
        <v>487620</v>
      </c>
    </row>
    <row r="20" spans="1:5" s="16" customFormat="1" ht="17.25" customHeight="1" x14ac:dyDescent="0.2">
      <c r="A20" s="17">
        <v>6</v>
      </c>
      <c r="B20" s="7" t="s">
        <v>15</v>
      </c>
      <c r="C20" s="8" t="s">
        <v>16</v>
      </c>
      <c r="D20" s="22">
        <v>12</v>
      </c>
      <c r="E20" s="9">
        <f t="shared" si="0"/>
        <v>487620</v>
      </c>
    </row>
    <row r="21" spans="1:5" s="16" customFormat="1" ht="17.25" customHeight="1" x14ac:dyDescent="0.2">
      <c r="A21" s="17">
        <v>7</v>
      </c>
      <c r="B21" s="7" t="s">
        <v>8</v>
      </c>
      <c r="C21" s="8" t="s">
        <v>10</v>
      </c>
      <c r="D21" s="22">
        <v>12</v>
      </c>
      <c r="E21" s="9">
        <f t="shared" si="0"/>
        <v>487620</v>
      </c>
    </row>
    <row r="22" spans="1:5" s="16" customFormat="1" ht="17.25" customHeight="1" x14ac:dyDescent="0.2">
      <c r="A22" s="6">
        <v>8</v>
      </c>
      <c r="B22" s="7" t="s">
        <v>23</v>
      </c>
      <c r="C22" s="8" t="s">
        <v>24</v>
      </c>
      <c r="D22" s="22">
        <v>12</v>
      </c>
      <c r="E22" s="9">
        <f t="shared" si="0"/>
        <v>487620</v>
      </c>
    </row>
    <row r="23" spans="1:5" s="10" customFormat="1" ht="27.75" customHeight="1" x14ac:dyDescent="0.2">
      <c r="C23" s="56" t="s">
        <v>6</v>
      </c>
      <c r="D23" s="57"/>
      <c r="E23" s="11">
        <f>SUM(E15:E22)</f>
        <v>3900960</v>
      </c>
    </row>
    <row r="24" spans="1:5" s="10" customFormat="1" x14ac:dyDescent="0.2">
      <c r="B24" s="12"/>
      <c r="C24" s="4"/>
      <c r="D24" s="4"/>
      <c r="E24" s="13"/>
    </row>
    <row r="25" spans="1:5" s="10" customFormat="1" x14ac:dyDescent="0.2">
      <c r="B25" s="12"/>
      <c r="C25" s="4"/>
      <c r="D25" s="4"/>
      <c r="E25" s="13"/>
    </row>
  </sheetData>
  <sheetProtection password="CC37" sheet="1" objects="1" scenarios="1" selectLockedCells="1" selectUnlockedCells="1"/>
  <mergeCells count="14">
    <mergeCell ref="C23:D23"/>
    <mergeCell ref="E13:E14"/>
    <mergeCell ref="A11:B11"/>
    <mergeCell ref="C11:D11"/>
    <mergeCell ref="A13:A14"/>
    <mergeCell ref="B13:B14"/>
    <mergeCell ref="C13:C14"/>
    <mergeCell ref="D13:D14"/>
    <mergeCell ref="A4:C4"/>
    <mergeCell ref="A6:E6"/>
    <mergeCell ref="A7:E7"/>
    <mergeCell ref="A8:E8"/>
    <mergeCell ref="A10:B10"/>
    <mergeCell ref="C10:D1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E22"/>
  <sheetViews>
    <sheetView topLeftCell="B14" workbookViewId="0">
      <selection activeCell="B23" sqref="A23:XFD93"/>
    </sheetView>
  </sheetViews>
  <sheetFormatPr baseColWidth="10" defaultRowHeight="12.75" x14ac:dyDescent="0.2"/>
  <cols>
    <col min="1" max="1" width="4.7109375" style="2" customWidth="1"/>
    <col min="2" max="2" width="31.85546875" style="2" customWidth="1"/>
    <col min="3" max="3" width="15.5703125" style="2" customWidth="1"/>
    <col min="4" max="4" width="8.28515625" style="2" customWidth="1"/>
    <col min="5" max="5" width="12.7109375" style="3" customWidth="1"/>
    <col min="6" max="16384" width="11.42578125" style="2"/>
  </cols>
  <sheetData>
    <row r="1" spans="1:5" ht="47.25" customHeight="1" x14ac:dyDescent="0.2"/>
    <row r="2" spans="1:5" ht="34.5" customHeight="1" x14ac:dyDescent="0.2">
      <c r="A2" s="50" t="s">
        <v>18</v>
      </c>
      <c r="B2" s="50"/>
      <c r="C2" s="50"/>
    </row>
    <row r="3" spans="1:5" ht="13.5" customHeight="1" x14ac:dyDescent="0.2">
      <c r="A3" s="14"/>
      <c r="B3" s="14"/>
    </row>
    <row r="4" spans="1:5" s="15" customFormat="1" ht="15" customHeight="1" x14ac:dyDescent="0.25">
      <c r="A4" s="51">
        <v>41698</v>
      </c>
      <c r="B4" s="51"/>
      <c r="C4" s="51"/>
      <c r="D4" s="51"/>
      <c r="E4" s="51"/>
    </row>
    <row r="5" spans="1:5" s="15" customFormat="1" ht="16.5" customHeight="1" x14ac:dyDescent="0.25">
      <c r="A5" s="52" t="s">
        <v>25</v>
      </c>
      <c r="B5" s="52"/>
      <c r="C5" s="52"/>
      <c r="D5" s="52"/>
      <c r="E5" s="52"/>
    </row>
    <row r="6" spans="1:5" s="15" customFormat="1" ht="16.5" customHeight="1" x14ac:dyDescent="0.25">
      <c r="A6" s="53" t="s">
        <v>0</v>
      </c>
      <c r="B6" s="53"/>
      <c r="C6" s="53"/>
      <c r="D6" s="53"/>
      <c r="E6" s="53"/>
    </row>
    <row r="7" spans="1:5" s="1" customFormat="1" ht="12.75" customHeight="1" x14ac:dyDescent="0.3">
      <c r="A7" s="4"/>
      <c r="B7" s="4"/>
      <c r="C7" s="4"/>
      <c r="D7" s="23"/>
      <c r="E7" s="23"/>
    </row>
    <row r="8" spans="1:5" s="1" customFormat="1" ht="18.75" customHeight="1" x14ac:dyDescent="0.2">
      <c r="A8" s="54">
        <v>41671</v>
      </c>
      <c r="B8" s="54"/>
      <c r="C8" s="55">
        <v>41181</v>
      </c>
      <c r="D8" s="55"/>
      <c r="E8" s="5"/>
    </row>
    <row r="9" spans="1:5" ht="18" customHeight="1" x14ac:dyDescent="0.2">
      <c r="A9" s="60" t="s">
        <v>11</v>
      </c>
      <c r="B9" s="60"/>
      <c r="C9" s="61">
        <v>23508.46</v>
      </c>
      <c r="D9" s="61"/>
    </row>
    <row r="10" spans="1:5" ht="13.5" customHeight="1" x14ac:dyDescent="0.2">
      <c r="A10" s="24"/>
      <c r="B10" s="24"/>
      <c r="C10" s="25"/>
      <c r="D10" s="25"/>
    </row>
    <row r="11" spans="1:5" s="16" customFormat="1" ht="12.75" customHeight="1" x14ac:dyDescent="0.2">
      <c r="A11" s="62" t="s">
        <v>1</v>
      </c>
      <c r="B11" s="62" t="s">
        <v>2</v>
      </c>
      <c r="C11" s="62" t="s">
        <v>3</v>
      </c>
      <c r="D11" s="64" t="s">
        <v>12</v>
      </c>
      <c r="E11" s="58" t="s">
        <v>17</v>
      </c>
    </row>
    <row r="12" spans="1:5" s="16" customFormat="1" x14ac:dyDescent="0.2">
      <c r="A12" s="63"/>
      <c r="B12" s="63"/>
      <c r="C12" s="63"/>
      <c r="D12" s="65"/>
      <c r="E12" s="59"/>
    </row>
    <row r="13" spans="1:5" s="21" customFormat="1" ht="17.25" customHeight="1" x14ac:dyDescent="0.2">
      <c r="A13" s="17">
        <v>1</v>
      </c>
      <c r="B13" s="18" t="s">
        <v>7</v>
      </c>
      <c r="C13" s="19" t="s">
        <v>9</v>
      </c>
      <c r="D13" s="22">
        <v>12</v>
      </c>
      <c r="E13" s="20">
        <f>ROUND($C$8*D13,0)</f>
        <v>494172</v>
      </c>
    </row>
    <row r="14" spans="1:5" s="16" customFormat="1" ht="17.25" customHeight="1" x14ac:dyDescent="0.2">
      <c r="A14" s="6">
        <v>2</v>
      </c>
      <c r="B14" s="7" t="s">
        <v>19</v>
      </c>
      <c r="C14" s="8" t="s">
        <v>20</v>
      </c>
      <c r="D14" s="22">
        <v>12</v>
      </c>
      <c r="E14" s="9">
        <f t="shared" ref="E14:E20" si="0">ROUND($C$8*D14,0)</f>
        <v>494172</v>
      </c>
    </row>
    <row r="15" spans="1:5" s="16" customFormat="1" ht="17.25" customHeight="1" x14ac:dyDescent="0.2">
      <c r="A15" s="17">
        <v>3</v>
      </c>
      <c r="B15" s="7" t="s">
        <v>4</v>
      </c>
      <c r="C15" s="8" t="s">
        <v>5</v>
      </c>
      <c r="D15" s="22">
        <v>12</v>
      </c>
      <c r="E15" s="9">
        <f t="shared" si="0"/>
        <v>494172</v>
      </c>
    </row>
    <row r="16" spans="1:5" s="16" customFormat="1" ht="17.25" customHeight="1" x14ac:dyDescent="0.2">
      <c r="A16" s="17">
        <v>4</v>
      </c>
      <c r="B16" s="7" t="s">
        <v>13</v>
      </c>
      <c r="C16" s="8" t="s">
        <v>14</v>
      </c>
      <c r="D16" s="22">
        <v>12</v>
      </c>
      <c r="E16" s="9">
        <f t="shared" si="0"/>
        <v>494172</v>
      </c>
    </row>
    <row r="17" spans="1:5" s="16" customFormat="1" ht="17.25" customHeight="1" x14ac:dyDescent="0.2">
      <c r="A17" s="6">
        <v>5</v>
      </c>
      <c r="B17" s="7" t="s">
        <v>22</v>
      </c>
      <c r="C17" s="8" t="s">
        <v>21</v>
      </c>
      <c r="D17" s="22">
        <v>12</v>
      </c>
      <c r="E17" s="9">
        <f t="shared" si="0"/>
        <v>494172</v>
      </c>
    </row>
    <row r="18" spans="1:5" s="16" customFormat="1" ht="17.25" customHeight="1" x14ac:dyDescent="0.2">
      <c r="A18" s="17">
        <v>6</v>
      </c>
      <c r="B18" s="7" t="s">
        <v>15</v>
      </c>
      <c r="C18" s="8" t="s">
        <v>16</v>
      </c>
      <c r="D18" s="22">
        <v>12</v>
      </c>
      <c r="E18" s="9">
        <f t="shared" si="0"/>
        <v>494172</v>
      </c>
    </row>
    <row r="19" spans="1:5" s="16" customFormat="1" ht="17.25" customHeight="1" x14ac:dyDescent="0.2">
      <c r="A19" s="17">
        <v>7</v>
      </c>
      <c r="B19" s="7" t="s">
        <v>8</v>
      </c>
      <c r="C19" s="8" t="s">
        <v>10</v>
      </c>
      <c r="D19" s="22">
        <v>12</v>
      </c>
      <c r="E19" s="9">
        <f t="shared" si="0"/>
        <v>494172</v>
      </c>
    </row>
    <row r="20" spans="1:5" s="16" customFormat="1" ht="17.25" customHeight="1" x14ac:dyDescent="0.2">
      <c r="A20" s="6">
        <v>8</v>
      </c>
      <c r="B20" s="7" t="s">
        <v>23</v>
      </c>
      <c r="C20" s="8" t="s">
        <v>24</v>
      </c>
      <c r="D20" s="22">
        <v>12</v>
      </c>
      <c r="E20" s="9">
        <f t="shared" si="0"/>
        <v>494172</v>
      </c>
    </row>
    <row r="21" spans="1:5" s="10" customFormat="1" ht="27.75" customHeight="1" x14ac:dyDescent="0.2">
      <c r="C21" s="56" t="s">
        <v>6</v>
      </c>
      <c r="D21" s="57"/>
      <c r="E21" s="11">
        <f>SUM(E13:E20)</f>
        <v>3953376</v>
      </c>
    </row>
    <row r="22" spans="1:5" s="10" customFormat="1" x14ac:dyDescent="0.2">
      <c r="B22" s="12"/>
      <c r="C22" s="4"/>
      <c r="D22" s="4"/>
      <c r="E22" s="13"/>
    </row>
  </sheetData>
  <sheetProtection password="CC37" sheet="1" objects="1" scenarios="1" selectLockedCells="1" selectUnlockedCells="1"/>
  <mergeCells count="14">
    <mergeCell ref="A2:C2"/>
    <mergeCell ref="A4:E4"/>
    <mergeCell ref="A5:E5"/>
    <mergeCell ref="A6:E6"/>
    <mergeCell ref="A8:B8"/>
    <mergeCell ref="C8:D8"/>
    <mergeCell ref="C21:D21"/>
    <mergeCell ref="E11:E12"/>
    <mergeCell ref="A9:B9"/>
    <mergeCell ref="C9:D9"/>
    <mergeCell ref="A11:A12"/>
    <mergeCell ref="B11:B12"/>
    <mergeCell ref="C11:C12"/>
    <mergeCell ref="D11:D12"/>
  </mergeCells>
  <pageMargins left="0.70866141732283472" right="0.70866141732283472" top="0.74803149606299213" bottom="0.74803149606299213" header="0.31496062992125984" footer="0.31496062992125984"/>
  <pageSetup paperSize="258" scale="68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E32"/>
  <sheetViews>
    <sheetView topLeftCell="A2" workbookViewId="0">
      <selection activeCell="F38" sqref="F38"/>
    </sheetView>
  </sheetViews>
  <sheetFormatPr baseColWidth="10" defaultRowHeight="12.75" x14ac:dyDescent="0.2"/>
  <cols>
    <col min="1" max="1" width="4.7109375" style="2" customWidth="1"/>
    <col min="2" max="2" width="31.85546875" style="2" customWidth="1"/>
    <col min="3" max="3" width="15.5703125" style="2" customWidth="1"/>
    <col min="4" max="4" width="8.28515625" style="2" customWidth="1"/>
    <col min="5" max="5" width="12.7109375" style="3" customWidth="1"/>
    <col min="6" max="16384" width="11.42578125" style="2"/>
  </cols>
  <sheetData>
    <row r="1" spans="1:5" ht="63" customHeight="1" x14ac:dyDescent="0.2">
      <c r="A1" s="50" t="s">
        <v>18</v>
      </c>
      <c r="B1" s="50"/>
      <c r="C1" s="50"/>
    </row>
    <row r="2" spans="1:5" ht="13.5" customHeight="1" x14ac:dyDescent="0.2">
      <c r="A2" s="14"/>
      <c r="B2" s="14"/>
    </row>
    <row r="3" spans="1:5" s="15" customFormat="1" ht="15" customHeight="1" x14ac:dyDescent="0.25">
      <c r="A3" s="51">
        <v>41699</v>
      </c>
      <c r="B3" s="51"/>
      <c r="C3" s="51"/>
      <c r="D3" s="51"/>
      <c r="E3" s="51"/>
    </row>
    <row r="4" spans="1:5" s="15" customFormat="1" ht="16.5" customHeight="1" x14ac:dyDescent="0.25">
      <c r="A4" s="52" t="s">
        <v>28</v>
      </c>
      <c r="B4" s="52"/>
      <c r="C4" s="52"/>
      <c r="D4" s="52"/>
      <c r="E4" s="52"/>
    </row>
    <row r="5" spans="1:5" s="15" customFormat="1" ht="16.5" customHeight="1" x14ac:dyDescent="0.25">
      <c r="A5" s="53" t="s">
        <v>0</v>
      </c>
      <c r="B5" s="53"/>
      <c r="C5" s="53"/>
      <c r="D5" s="53"/>
      <c r="E5" s="53"/>
    </row>
    <row r="6" spans="1:5" s="1" customFormat="1" ht="12.75" customHeight="1" x14ac:dyDescent="0.3">
      <c r="A6" s="4"/>
      <c r="B6" s="4"/>
      <c r="C6" s="4"/>
      <c r="D6" s="23"/>
      <c r="E6" s="23"/>
    </row>
    <row r="7" spans="1:5" s="1" customFormat="1" ht="18.75" customHeight="1" x14ac:dyDescent="0.2">
      <c r="A7" s="54">
        <v>41699</v>
      </c>
      <c r="B7" s="54"/>
      <c r="C7" s="55">
        <v>41263</v>
      </c>
      <c r="D7" s="55"/>
      <c r="E7" s="5"/>
    </row>
    <row r="8" spans="1:5" ht="18" customHeight="1" x14ac:dyDescent="0.2">
      <c r="A8" s="60" t="s">
        <v>11</v>
      </c>
      <c r="B8" s="60"/>
      <c r="C8" s="61">
        <v>23606.97</v>
      </c>
      <c r="D8" s="61"/>
    </row>
    <row r="9" spans="1:5" ht="13.5" customHeight="1" x14ac:dyDescent="0.2">
      <c r="A9" s="30"/>
      <c r="B9" s="30"/>
      <c r="C9" s="31"/>
      <c r="D9" s="31"/>
    </row>
    <row r="10" spans="1:5" s="16" customFormat="1" ht="12.75" customHeight="1" x14ac:dyDescent="0.2">
      <c r="A10" s="62" t="s">
        <v>1</v>
      </c>
      <c r="B10" s="62" t="s">
        <v>2</v>
      </c>
      <c r="C10" s="62" t="s">
        <v>3</v>
      </c>
      <c r="D10" s="64" t="s">
        <v>12</v>
      </c>
      <c r="E10" s="58" t="s">
        <v>17</v>
      </c>
    </row>
    <row r="11" spans="1:5" s="16" customFormat="1" x14ac:dyDescent="0.2">
      <c r="A11" s="63"/>
      <c r="B11" s="63"/>
      <c r="C11" s="63"/>
      <c r="D11" s="65"/>
      <c r="E11" s="59"/>
    </row>
    <row r="12" spans="1:5" s="21" customFormat="1" ht="17.25" customHeight="1" x14ac:dyDescent="0.2">
      <c r="A12" s="17">
        <v>1</v>
      </c>
      <c r="B12" s="18" t="s">
        <v>7</v>
      </c>
      <c r="C12" s="19" t="s">
        <v>9</v>
      </c>
      <c r="D12" s="22">
        <v>12</v>
      </c>
      <c r="E12" s="20">
        <f>ROUND($C$7*D12,0)</f>
        <v>495156</v>
      </c>
    </row>
    <row r="13" spans="1:5" s="16" customFormat="1" ht="17.25" customHeight="1" x14ac:dyDescent="0.2">
      <c r="A13" s="6">
        <v>2</v>
      </c>
      <c r="B13" s="7" t="s">
        <v>19</v>
      </c>
      <c r="C13" s="8" t="s">
        <v>20</v>
      </c>
      <c r="D13" s="22">
        <v>12</v>
      </c>
      <c r="E13" s="9">
        <f t="shared" ref="E13:E19" si="0">ROUND($C$7*D13,0)</f>
        <v>495156</v>
      </c>
    </row>
    <row r="14" spans="1:5" s="16" customFormat="1" ht="17.25" customHeight="1" x14ac:dyDescent="0.2">
      <c r="A14" s="17">
        <v>3</v>
      </c>
      <c r="B14" s="7" t="s">
        <v>4</v>
      </c>
      <c r="C14" s="8" t="s">
        <v>5</v>
      </c>
      <c r="D14" s="22">
        <v>12</v>
      </c>
      <c r="E14" s="9">
        <f t="shared" si="0"/>
        <v>495156</v>
      </c>
    </row>
    <row r="15" spans="1:5" s="16" customFormat="1" ht="17.25" customHeight="1" x14ac:dyDescent="0.2">
      <c r="A15" s="17">
        <v>4</v>
      </c>
      <c r="B15" s="7" t="s">
        <v>13</v>
      </c>
      <c r="C15" s="8" t="s">
        <v>14</v>
      </c>
      <c r="D15" s="22">
        <v>12</v>
      </c>
      <c r="E15" s="9">
        <f t="shared" si="0"/>
        <v>495156</v>
      </c>
    </row>
    <row r="16" spans="1:5" s="16" customFormat="1" ht="17.25" customHeight="1" x14ac:dyDescent="0.2">
      <c r="A16" s="6">
        <v>5</v>
      </c>
      <c r="B16" s="7" t="s">
        <v>22</v>
      </c>
      <c r="C16" s="8" t="s">
        <v>21</v>
      </c>
      <c r="D16" s="22">
        <v>12</v>
      </c>
      <c r="E16" s="9">
        <f t="shared" si="0"/>
        <v>495156</v>
      </c>
    </row>
    <row r="17" spans="1:5" s="16" customFormat="1" ht="17.25" customHeight="1" x14ac:dyDescent="0.2">
      <c r="A17" s="17">
        <v>6</v>
      </c>
      <c r="B17" s="7" t="s">
        <v>15</v>
      </c>
      <c r="C17" s="8" t="s">
        <v>16</v>
      </c>
      <c r="D17" s="22">
        <v>12</v>
      </c>
      <c r="E17" s="9">
        <f t="shared" si="0"/>
        <v>495156</v>
      </c>
    </row>
    <row r="18" spans="1:5" s="16" customFormat="1" ht="17.25" customHeight="1" x14ac:dyDescent="0.2">
      <c r="A18" s="17">
        <v>7</v>
      </c>
      <c r="B18" s="7" t="s">
        <v>8</v>
      </c>
      <c r="C18" s="8" t="s">
        <v>10</v>
      </c>
      <c r="D18" s="22">
        <v>12</v>
      </c>
      <c r="E18" s="9">
        <f t="shared" si="0"/>
        <v>495156</v>
      </c>
    </row>
    <row r="19" spans="1:5" s="16" customFormat="1" ht="17.25" customHeight="1" x14ac:dyDescent="0.2">
      <c r="A19" s="6">
        <v>8</v>
      </c>
      <c r="B19" s="7" t="s">
        <v>23</v>
      </c>
      <c r="C19" s="8" t="s">
        <v>24</v>
      </c>
      <c r="D19" s="22">
        <v>12</v>
      </c>
      <c r="E19" s="9">
        <f t="shared" si="0"/>
        <v>495156</v>
      </c>
    </row>
    <row r="20" spans="1:5" s="10" customFormat="1" ht="27.75" customHeight="1" x14ac:dyDescent="0.2">
      <c r="C20" s="56" t="s">
        <v>6</v>
      </c>
      <c r="D20" s="57"/>
      <c r="E20" s="11">
        <f>SUM(E12:E19)</f>
        <v>3961248</v>
      </c>
    </row>
    <row r="21" spans="1:5" s="10" customFormat="1" x14ac:dyDescent="0.2">
      <c r="B21" s="12"/>
      <c r="C21" s="4"/>
      <c r="D21" s="4"/>
      <c r="E21" s="13"/>
    </row>
    <row r="22" spans="1:5" s="10" customFormat="1" x14ac:dyDescent="0.2">
      <c r="B22" s="12"/>
      <c r="C22" s="4"/>
      <c r="D22" s="4"/>
      <c r="E22" s="13"/>
    </row>
    <row r="23" spans="1:5" s="10" customFormat="1" hidden="1" x14ac:dyDescent="0.2">
      <c r="B23" s="12"/>
      <c r="C23" s="4"/>
      <c r="D23" s="4"/>
      <c r="E23" s="13"/>
    </row>
    <row r="24" spans="1:5" s="10" customFormat="1" hidden="1" x14ac:dyDescent="0.2">
      <c r="A24" s="28"/>
      <c r="B24" s="28"/>
      <c r="C24" s="28"/>
      <c r="D24" s="28"/>
      <c r="E24" s="29"/>
    </row>
    <row r="25" spans="1:5" ht="54" hidden="1" customHeight="1" x14ac:dyDescent="0.2">
      <c r="A25" s="66" t="s">
        <v>27</v>
      </c>
      <c r="B25" s="66"/>
      <c r="C25" s="66"/>
      <c r="D25" s="66"/>
      <c r="E25" s="66"/>
    </row>
    <row r="26" spans="1:5" hidden="1" x14ac:dyDescent="0.2">
      <c r="A26" s="32"/>
      <c r="B26" s="32"/>
      <c r="C26" s="32"/>
      <c r="D26" s="32"/>
      <c r="E26" s="32"/>
    </row>
    <row r="27" spans="1:5" hidden="1" x14ac:dyDescent="0.2">
      <c r="A27" s="32"/>
      <c r="B27" s="32"/>
      <c r="C27" s="32"/>
      <c r="D27" s="32"/>
      <c r="E27" s="32"/>
    </row>
    <row r="28" spans="1:5" hidden="1" x14ac:dyDescent="0.2">
      <c r="A28" s="32"/>
      <c r="B28" s="32"/>
      <c r="C28" s="32"/>
      <c r="D28" s="32"/>
      <c r="E28" s="32"/>
    </row>
    <row r="29" spans="1:5" hidden="1" x14ac:dyDescent="0.2">
      <c r="A29" s="32"/>
      <c r="B29" s="32"/>
      <c r="C29" s="32"/>
      <c r="D29" s="32"/>
      <c r="E29" s="32"/>
    </row>
    <row r="30" spans="1:5" hidden="1" x14ac:dyDescent="0.2">
      <c r="A30" s="32"/>
      <c r="B30" s="32"/>
      <c r="C30" s="32"/>
      <c r="D30" s="32"/>
      <c r="E30" s="32"/>
    </row>
    <row r="31" spans="1:5" hidden="1" x14ac:dyDescent="0.2">
      <c r="A31" s="14"/>
      <c r="B31" s="14"/>
      <c r="C31" s="28"/>
      <c r="D31" s="28"/>
      <c r="E31" s="29"/>
    </row>
    <row r="32" spans="1:5" hidden="1" x14ac:dyDescent="0.2">
      <c r="A32" s="67">
        <v>41729</v>
      </c>
      <c r="B32" s="67"/>
      <c r="D32" s="28"/>
      <c r="E32" s="29"/>
    </row>
  </sheetData>
  <sheetProtection password="CC37" sheet="1" objects="1" scenarios="1" selectLockedCells="1" selectUnlockedCells="1"/>
  <mergeCells count="16">
    <mergeCell ref="A25:E25"/>
    <mergeCell ref="A32:B32"/>
    <mergeCell ref="C20:D20"/>
    <mergeCell ref="A1:C1"/>
    <mergeCell ref="A3:E3"/>
    <mergeCell ref="A7:B7"/>
    <mergeCell ref="C7:D7"/>
    <mergeCell ref="A10:A11"/>
    <mergeCell ref="B10:B11"/>
    <mergeCell ref="C10:C11"/>
    <mergeCell ref="D10:D11"/>
    <mergeCell ref="E10:E11"/>
    <mergeCell ref="A4:E4"/>
    <mergeCell ref="A5:E5"/>
    <mergeCell ref="A8:B8"/>
    <mergeCell ref="C8:D8"/>
  </mergeCells>
  <pageMargins left="0.70866141732283472" right="0.70866141732283472" top="0.74803149606299213" bottom="0.74803149606299213" header="0.31496062992125984" footer="0.31496062992125984"/>
  <pageSetup paperSize="258" scale="68" orientation="landscape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1"/>
  <sheetViews>
    <sheetView workbookViewId="0">
      <selection activeCell="B21" sqref="B21"/>
    </sheetView>
  </sheetViews>
  <sheetFormatPr baseColWidth="10" defaultRowHeight="12.75" x14ac:dyDescent="0.2"/>
  <cols>
    <col min="1" max="1" width="4.7109375" style="2" customWidth="1"/>
    <col min="2" max="2" width="31.85546875" style="2" customWidth="1"/>
    <col min="3" max="3" width="15.5703125" style="2" customWidth="1"/>
    <col min="4" max="4" width="8.28515625" style="2" customWidth="1"/>
    <col min="5" max="5" width="12.7109375" style="3" customWidth="1"/>
    <col min="6" max="7" width="12.7109375" style="3" hidden="1" customWidth="1"/>
    <col min="8" max="8" width="10.7109375" style="2" hidden="1" customWidth="1"/>
    <col min="9" max="9" width="8.5703125" style="2" hidden="1" customWidth="1"/>
    <col min="10" max="10" width="10.7109375" style="2" hidden="1" customWidth="1"/>
    <col min="11" max="11" width="8.5703125" style="2" hidden="1" customWidth="1"/>
    <col min="12" max="12" width="10.5703125" style="2" hidden="1" customWidth="1"/>
    <col min="13" max="14" width="9.5703125" style="2" hidden="1" customWidth="1"/>
    <col min="15" max="15" width="7.42578125" style="2" hidden="1" customWidth="1"/>
    <col min="16" max="16" width="10.42578125" style="2" hidden="1" customWidth="1"/>
    <col min="17" max="17" width="11.42578125" style="2" hidden="1" customWidth="1"/>
    <col min="18" max="18" width="11.7109375" style="2" hidden="1" customWidth="1"/>
    <col min="19" max="19" width="11.42578125" style="2" hidden="1" customWidth="1"/>
    <col min="20" max="21" width="0" style="2" hidden="1" customWidth="1"/>
    <col min="22" max="16384" width="11.42578125" style="2"/>
  </cols>
  <sheetData>
    <row r="1" spans="1:19" ht="63" customHeight="1" x14ac:dyDescent="0.2">
      <c r="A1" s="50" t="s">
        <v>18</v>
      </c>
      <c r="B1" s="50"/>
      <c r="C1" s="50"/>
    </row>
    <row r="2" spans="1:19" ht="13.5" customHeight="1" x14ac:dyDescent="0.2">
      <c r="A2" s="14"/>
      <c r="B2" s="14"/>
    </row>
    <row r="3" spans="1:19" s="15" customFormat="1" ht="15" customHeight="1" x14ac:dyDescent="0.25">
      <c r="A3" s="51">
        <v>41730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</row>
    <row r="4" spans="1:19" s="15" customFormat="1" ht="16.5" customHeight="1" x14ac:dyDescent="0.25">
      <c r="A4" s="52" t="s">
        <v>29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</row>
    <row r="5" spans="1:19" s="15" customFormat="1" ht="16.5" customHeight="1" x14ac:dyDescent="0.25">
      <c r="A5" s="53" t="s">
        <v>0</v>
      </c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</row>
    <row r="6" spans="1:19" s="1" customFormat="1" ht="12.75" customHeight="1" x14ac:dyDescent="0.3">
      <c r="A6" s="4"/>
      <c r="B6" s="4"/>
      <c r="C6" s="4"/>
      <c r="D6" s="23"/>
      <c r="E6" s="23"/>
      <c r="F6" s="5"/>
      <c r="G6" s="5"/>
    </row>
    <row r="7" spans="1:19" s="1" customFormat="1" ht="18.75" customHeight="1" x14ac:dyDescent="0.2">
      <c r="A7" s="54">
        <v>41730</v>
      </c>
      <c r="B7" s="54"/>
      <c r="C7" s="55">
        <v>41469</v>
      </c>
      <c r="D7" s="55"/>
      <c r="E7" s="5"/>
      <c r="F7" s="35"/>
      <c r="G7" s="5"/>
    </row>
    <row r="8" spans="1:19" ht="18" customHeight="1" x14ac:dyDescent="0.2">
      <c r="A8" s="60" t="s">
        <v>11</v>
      </c>
      <c r="B8" s="60"/>
      <c r="C8" s="61">
        <v>23773.41</v>
      </c>
      <c r="D8" s="61"/>
      <c r="F8" s="36"/>
    </row>
    <row r="9" spans="1:19" ht="13.5" customHeight="1" x14ac:dyDescent="0.2">
      <c r="A9" s="33"/>
      <c r="B9" s="33"/>
      <c r="C9" s="34"/>
      <c r="D9" s="34"/>
    </row>
    <row r="10" spans="1:19" s="16" customFormat="1" x14ac:dyDescent="0.2">
      <c r="A10" s="62" t="s">
        <v>1</v>
      </c>
      <c r="B10" s="62" t="s">
        <v>2</v>
      </c>
      <c r="C10" s="62" t="s">
        <v>3</v>
      </c>
      <c r="D10" s="64" t="s">
        <v>12</v>
      </c>
      <c r="E10" s="58" t="s">
        <v>17</v>
      </c>
      <c r="F10" s="58" t="s">
        <v>30</v>
      </c>
      <c r="G10" s="58" t="s">
        <v>31</v>
      </c>
      <c r="H10" s="71" t="s">
        <v>32</v>
      </c>
      <c r="I10" s="71"/>
      <c r="J10" s="72" t="s">
        <v>33</v>
      </c>
      <c r="K10" s="73"/>
      <c r="L10" s="72" t="s">
        <v>34</v>
      </c>
      <c r="M10" s="73"/>
      <c r="N10" s="37"/>
      <c r="O10" s="68" t="s">
        <v>35</v>
      </c>
      <c r="P10" s="70" t="s">
        <v>36</v>
      </c>
      <c r="Q10" s="58" t="s">
        <v>37</v>
      </c>
      <c r="R10" s="64" t="s">
        <v>38</v>
      </c>
      <c r="S10" s="64" t="s">
        <v>39</v>
      </c>
    </row>
    <row r="11" spans="1:19" s="16" customFormat="1" x14ac:dyDescent="0.2">
      <c r="A11" s="63"/>
      <c r="B11" s="63"/>
      <c r="C11" s="63"/>
      <c r="D11" s="65"/>
      <c r="E11" s="59"/>
      <c r="F11" s="59"/>
      <c r="G11" s="59"/>
      <c r="H11" s="38" t="s">
        <v>40</v>
      </c>
      <c r="I11" s="38" t="s">
        <v>41</v>
      </c>
      <c r="J11" s="38" t="s">
        <v>40</v>
      </c>
      <c r="K11" s="38" t="s">
        <v>41</v>
      </c>
      <c r="L11" s="38" t="s">
        <v>40</v>
      </c>
      <c r="M11" s="38" t="s">
        <v>41</v>
      </c>
      <c r="N11" s="39" t="s">
        <v>42</v>
      </c>
      <c r="O11" s="69"/>
      <c r="P11" s="69"/>
      <c r="Q11" s="59"/>
      <c r="R11" s="65"/>
      <c r="S11" s="65"/>
    </row>
    <row r="12" spans="1:19" s="21" customFormat="1" ht="17.25" customHeight="1" x14ac:dyDescent="0.2">
      <c r="A12" s="17">
        <v>1</v>
      </c>
      <c r="B12" s="18" t="s">
        <v>7</v>
      </c>
      <c r="C12" s="19" t="s">
        <v>9</v>
      </c>
      <c r="D12" s="22">
        <v>15.6</v>
      </c>
      <c r="E12" s="20">
        <f>ROUND($C$7*D12,0)</f>
        <v>646916</v>
      </c>
      <c r="F12" s="9">
        <f>ROUND(E12*1.29%,0)</f>
        <v>8345</v>
      </c>
      <c r="G12" s="20">
        <f>SUM(E12:F12)</f>
        <v>655261</v>
      </c>
      <c r="H12" s="38" t="s">
        <v>43</v>
      </c>
      <c r="I12" s="40">
        <f>ROUND(2.5*$C$8,0)</f>
        <v>59434</v>
      </c>
      <c r="J12" s="40" t="s">
        <v>44</v>
      </c>
      <c r="K12" s="40">
        <f>ROUND($E12*11.44%,0)</f>
        <v>74007</v>
      </c>
      <c r="L12" s="40" t="s">
        <v>45</v>
      </c>
      <c r="M12" s="40">
        <f>ROUND($E12*7%,0)</f>
        <v>45284</v>
      </c>
      <c r="N12" s="40">
        <v>100000</v>
      </c>
      <c r="O12" s="40">
        <f>ROUND($E12*1.26%,0)</f>
        <v>8151</v>
      </c>
      <c r="P12" s="40">
        <f>I12+K12+M12+N12+O12</f>
        <v>286876</v>
      </c>
      <c r="Q12" s="9"/>
      <c r="R12" s="41">
        <f t="shared" ref="R12:R19" si="0">E12-(Q12+P12)</f>
        <v>360040</v>
      </c>
      <c r="S12" s="42"/>
    </row>
    <row r="13" spans="1:19" s="16" customFormat="1" ht="17.25" customHeight="1" x14ac:dyDescent="0.2">
      <c r="A13" s="6">
        <v>2</v>
      </c>
      <c r="B13" s="7" t="s">
        <v>19</v>
      </c>
      <c r="C13" s="8" t="s">
        <v>20</v>
      </c>
      <c r="D13" s="22">
        <v>15.6</v>
      </c>
      <c r="E13" s="9">
        <f t="shared" ref="E13:E19" si="1">ROUND($C$7*D13,0)</f>
        <v>646916</v>
      </c>
      <c r="F13" s="9">
        <f t="shared" ref="F13:F18" si="2">ROUND(E13*1.29%,0)</f>
        <v>8345</v>
      </c>
      <c r="G13" s="9">
        <f t="shared" ref="G13:G19" si="3">SUM(E13:F13)</f>
        <v>655261</v>
      </c>
      <c r="H13" s="40"/>
      <c r="I13" s="40"/>
      <c r="J13" s="40"/>
      <c r="K13" s="40"/>
      <c r="L13" s="40"/>
      <c r="M13" s="40"/>
      <c r="N13" s="40"/>
      <c r="O13" s="40"/>
      <c r="P13" s="40"/>
      <c r="Q13" s="9"/>
      <c r="R13" s="41">
        <f t="shared" si="0"/>
        <v>646916</v>
      </c>
      <c r="S13" s="43"/>
    </row>
    <row r="14" spans="1:19" s="16" customFormat="1" ht="17.25" customHeight="1" x14ac:dyDescent="0.2">
      <c r="A14" s="17">
        <v>3</v>
      </c>
      <c r="B14" s="7" t="s">
        <v>4</v>
      </c>
      <c r="C14" s="8" t="s">
        <v>5</v>
      </c>
      <c r="D14" s="22">
        <v>15.6</v>
      </c>
      <c r="E14" s="9">
        <f t="shared" si="1"/>
        <v>646916</v>
      </c>
      <c r="F14" s="9">
        <f t="shared" si="2"/>
        <v>8345</v>
      </c>
      <c r="G14" s="9">
        <f t="shared" si="3"/>
        <v>655261</v>
      </c>
      <c r="H14" s="40"/>
      <c r="I14" s="40"/>
      <c r="J14" s="40"/>
      <c r="K14" s="40"/>
      <c r="L14" s="40"/>
      <c r="M14" s="40"/>
      <c r="N14" s="40"/>
      <c r="O14" s="40"/>
      <c r="P14" s="40"/>
      <c r="Q14" s="9"/>
      <c r="R14" s="41">
        <f t="shared" si="0"/>
        <v>646916</v>
      </c>
      <c r="S14" s="42"/>
    </row>
    <row r="15" spans="1:19" s="16" customFormat="1" ht="17.25" customHeight="1" x14ac:dyDescent="0.2">
      <c r="A15" s="17">
        <v>4</v>
      </c>
      <c r="B15" s="7" t="s">
        <v>13</v>
      </c>
      <c r="C15" s="8" t="s">
        <v>14</v>
      </c>
      <c r="D15" s="22">
        <v>15.6</v>
      </c>
      <c r="E15" s="9">
        <f t="shared" si="1"/>
        <v>646916</v>
      </c>
      <c r="F15" s="9">
        <f t="shared" si="2"/>
        <v>8345</v>
      </c>
      <c r="G15" s="9">
        <f t="shared" si="3"/>
        <v>655261</v>
      </c>
      <c r="H15" s="40"/>
      <c r="I15" s="40"/>
      <c r="J15" s="40"/>
      <c r="K15" s="40"/>
      <c r="L15" s="40"/>
      <c r="M15" s="40"/>
      <c r="N15" s="40"/>
      <c r="O15" s="40"/>
      <c r="P15" s="40"/>
      <c r="Q15" s="9"/>
      <c r="R15" s="41">
        <f t="shared" si="0"/>
        <v>646916</v>
      </c>
      <c r="S15" s="43"/>
    </row>
    <row r="16" spans="1:19" s="16" customFormat="1" ht="17.25" customHeight="1" x14ac:dyDescent="0.2">
      <c r="A16" s="6">
        <v>5</v>
      </c>
      <c r="B16" s="7" t="s">
        <v>22</v>
      </c>
      <c r="C16" s="8" t="s">
        <v>21</v>
      </c>
      <c r="D16" s="22">
        <v>15.6</v>
      </c>
      <c r="E16" s="9">
        <f t="shared" si="1"/>
        <v>646916</v>
      </c>
      <c r="F16" s="9">
        <f t="shared" si="2"/>
        <v>8345</v>
      </c>
      <c r="G16" s="9">
        <f t="shared" si="3"/>
        <v>655261</v>
      </c>
      <c r="H16" s="40"/>
      <c r="I16" s="40"/>
      <c r="J16" s="40"/>
      <c r="K16" s="40"/>
      <c r="L16" s="40"/>
      <c r="M16" s="40"/>
      <c r="N16" s="40"/>
      <c r="O16" s="40"/>
      <c r="P16" s="40"/>
      <c r="Q16" s="9"/>
      <c r="R16" s="41">
        <f t="shared" si="0"/>
        <v>646916</v>
      </c>
      <c r="S16" s="43"/>
    </row>
    <row r="17" spans="1:19" s="16" customFormat="1" ht="17.25" customHeight="1" x14ac:dyDescent="0.2">
      <c r="A17" s="17">
        <v>6</v>
      </c>
      <c r="B17" s="7" t="s">
        <v>15</v>
      </c>
      <c r="C17" s="8" t="s">
        <v>16</v>
      </c>
      <c r="D17" s="22">
        <v>15.6</v>
      </c>
      <c r="E17" s="9">
        <f t="shared" si="1"/>
        <v>646916</v>
      </c>
      <c r="F17" s="9">
        <f t="shared" si="2"/>
        <v>8345</v>
      </c>
      <c r="G17" s="9">
        <f t="shared" si="3"/>
        <v>655261</v>
      </c>
      <c r="H17" s="40"/>
      <c r="I17" s="40"/>
      <c r="J17" s="40"/>
      <c r="K17" s="40"/>
      <c r="L17" s="40"/>
      <c r="M17" s="40"/>
      <c r="N17" s="40"/>
      <c r="O17" s="40"/>
      <c r="P17" s="40"/>
      <c r="Q17" s="9"/>
      <c r="R17" s="41">
        <f t="shared" si="0"/>
        <v>646916</v>
      </c>
      <c r="S17" s="42"/>
    </row>
    <row r="18" spans="1:19" s="16" customFormat="1" ht="17.25" customHeight="1" x14ac:dyDescent="0.2">
      <c r="A18" s="17">
        <v>7</v>
      </c>
      <c r="B18" s="7" t="s">
        <v>8</v>
      </c>
      <c r="C18" s="8" t="s">
        <v>10</v>
      </c>
      <c r="D18" s="22">
        <v>15.6</v>
      </c>
      <c r="E18" s="9">
        <f t="shared" si="1"/>
        <v>646916</v>
      </c>
      <c r="F18" s="9">
        <f t="shared" si="2"/>
        <v>8345</v>
      </c>
      <c r="G18" s="9">
        <f t="shared" si="3"/>
        <v>655261</v>
      </c>
      <c r="H18" s="40"/>
      <c r="I18" s="40"/>
      <c r="J18" s="40"/>
      <c r="K18" s="40"/>
      <c r="L18" s="40"/>
      <c r="M18" s="40"/>
      <c r="N18" s="40"/>
      <c r="O18" s="40"/>
      <c r="P18" s="40"/>
      <c r="Q18" s="9"/>
      <c r="R18" s="41">
        <f t="shared" si="0"/>
        <v>646916</v>
      </c>
      <c r="S18" s="43"/>
    </row>
    <row r="19" spans="1:19" s="16" customFormat="1" ht="17.25" customHeight="1" x14ac:dyDescent="0.2">
      <c r="A19" s="6">
        <v>8</v>
      </c>
      <c r="B19" s="7" t="s">
        <v>23</v>
      </c>
      <c r="C19" s="8" t="s">
        <v>24</v>
      </c>
      <c r="D19" s="22">
        <v>15.6</v>
      </c>
      <c r="E19" s="9">
        <f t="shared" si="1"/>
        <v>646916</v>
      </c>
      <c r="F19" s="9">
        <f>ROUND(E19*1.29%,0)</f>
        <v>8345</v>
      </c>
      <c r="G19" s="9">
        <f t="shared" si="3"/>
        <v>655261</v>
      </c>
      <c r="H19" s="40"/>
      <c r="I19" s="40"/>
      <c r="J19" s="40"/>
      <c r="K19" s="40"/>
      <c r="L19" s="40"/>
      <c r="M19" s="40"/>
      <c r="N19" s="40"/>
      <c r="O19" s="40"/>
      <c r="P19" s="40"/>
      <c r="Q19" s="9"/>
      <c r="R19" s="41">
        <f t="shared" si="0"/>
        <v>646916</v>
      </c>
      <c r="S19" s="43"/>
    </row>
    <row r="20" spans="1:19" s="10" customFormat="1" ht="27.75" customHeight="1" x14ac:dyDescent="0.2">
      <c r="C20" s="56" t="s">
        <v>6</v>
      </c>
      <c r="D20" s="57"/>
      <c r="E20" s="11">
        <f>SUM(E12:E19)</f>
        <v>5175328</v>
      </c>
      <c r="F20" s="11">
        <f>SUM(F12:F19)</f>
        <v>66760</v>
      </c>
      <c r="G20" s="11">
        <f>SUM(G12:G19)</f>
        <v>5242088</v>
      </c>
      <c r="H20" s="11"/>
      <c r="I20" s="11">
        <f>SUM(I12:I19)</f>
        <v>59434</v>
      </c>
      <c r="J20" s="11"/>
      <c r="K20" s="11">
        <f>SUM(K12:K19)</f>
        <v>74007</v>
      </c>
      <c r="L20" s="11"/>
      <c r="M20" s="11">
        <f t="shared" ref="M20:Q20" si="4">SUM(M12:M19)</f>
        <v>45284</v>
      </c>
      <c r="N20" s="11">
        <f t="shared" si="4"/>
        <v>100000</v>
      </c>
      <c r="O20" s="11">
        <f t="shared" si="4"/>
        <v>8151</v>
      </c>
      <c r="P20" s="11">
        <f t="shared" si="4"/>
        <v>286876</v>
      </c>
      <c r="Q20" s="11">
        <f t="shared" si="4"/>
        <v>0</v>
      </c>
      <c r="R20" s="11" t="s">
        <v>46</v>
      </c>
      <c r="S20" s="44"/>
    </row>
    <row r="21" spans="1:19" s="10" customFormat="1" x14ac:dyDescent="0.2">
      <c r="B21" s="12"/>
      <c r="C21" s="4"/>
      <c r="D21" s="4"/>
      <c r="E21" s="13"/>
      <c r="F21" s="13"/>
      <c r="G21" s="13"/>
      <c r="H21" s="45"/>
      <c r="I21" s="45"/>
      <c r="J21" s="45"/>
      <c r="K21" s="45"/>
      <c r="L21" s="45"/>
      <c r="M21" s="45"/>
      <c r="N21" s="45"/>
      <c r="O21" s="45"/>
      <c r="P21" s="45"/>
      <c r="R21" s="41">
        <f>E20-(Q20+P20)</f>
        <v>4888452</v>
      </c>
    </row>
  </sheetData>
  <sheetProtection sheet="1" objects="1" scenarios="1" selectLockedCells="1" selectUnlockedCells="1"/>
  <mergeCells count="24">
    <mergeCell ref="A1:C1"/>
    <mergeCell ref="A3:S3"/>
    <mergeCell ref="A4:S4"/>
    <mergeCell ref="A5:S5"/>
    <mergeCell ref="A7:B7"/>
    <mergeCell ref="C7:D7"/>
    <mergeCell ref="J10:K10"/>
    <mergeCell ref="L10:M10"/>
    <mergeCell ref="A8:B8"/>
    <mergeCell ref="C8:D8"/>
    <mergeCell ref="A10:A11"/>
    <mergeCell ref="B10:B11"/>
    <mergeCell ref="C10:C11"/>
    <mergeCell ref="D10:D11"/>
    <mergeCell ref="C20:D20"/>
    <mergeCell ref="E10:E11"/>
    <mergeCell ref="F10:F11"/>
    <mergeCell ref="G10:G11"/>
    <mergeCell ref="H10:I10"/>
    <mergeCell ref="O10:O11"/>
    <mergeCell ref="P10:P11"/>
    <mergeCell ref="Q10:Q11"/>
    <mergeCell ref="R10:R11"/>
    <mergeCell ref="S10:S11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workbookViewId="0">
      <selection activeCell="C45" sqref="C45"/>
    </sheetView>
  </sheetViews>
  <sheetFormatPr baseColWidth="10" defaultRowHeight="12.75" x14ac:dyDescent="0.2"/>
  <cols>
    <col min="1" max="1" width="6.42578125" customWidth="1"/>
    <col min="2" max="2" width="32.28515625" customWidth="1"/>
    <col min="3" max="3" width="13.85546875" customWidth="1"/>
  </cols>
  <sheetData>
    <row r="1" spans="1:6" ht="77.25" customHeight="1" x14ac:dyDescent="0.2">
      <c r="A1" s="50" t="s">
        <v>18</v>
      </c>
      <c r="B1" s="50"/>
      <c r="C1" s="50"/>
      <c r="D1" s="2"/>
      <c r="E1" s="3"/>
      <c r="F1" s="2"/>
    </row>
    <row r="2" spans="1:6" x14ac:dyDescent="0.2">
      <c r="A2" s="14"/>
      <c r="B2" s="14"/>
      <c r="C2" s="2"/>
      <c r="D2" s="2"/>
      <c r="E2" s="3"/>
      <c r="F2" s="2"/>
    </row>
    <row r="3" spans="1:6" ht="15.75" x14ac:dyDescent="0.25">
      <c r="A3" s="51">
        <v>41760</v>
      </c>
      <c r="B3" s="51"/>
      <c r="C3" s="51"/>
      <c r="D3" s="51"/>
      <c r="E3" s="51"/>
      <c r="F3" s="15"/>
    </row>
    <row r="4" spans="1:6" ht="15.75" x14ac:dyDescent="0.25">
      <c r="A4" s="52" t="s">
        <v>47</v>
      </c>
      <c r="B4" s="52"/>
      <c r="C4" s="52"/>
      <c r="D4" s="52"/>
      <c r="E4" s="52"/>
      <c r="F4" s="15"/>
    </row>
    <row r="5" spans="1:6" ht="15.75" x14ac:dyDescent="0.25">
      <c r="A5" s="53" t="s">
        <v>0</v>
      </c>
      <c r="B5" s="53"/>
      <c r="C5" s="53"/>
      <c r="D5" s="53"/>
      <c r="E5" s="53"/>
      <c r="F5" s="15"/>
    </row>
    <row r="6" spans="1:6" ht="16.5" x14ac:dyDescent="0.3">
      <c r="A6" s="4"/>
      <c r="B6" s="4"/>
      <c r="C6" s="4"/>
      <c r="D6" s="23"/>
      <c r="E6" s="23"/>
      <c r="F6" s="1"/>
    </row>
    <row r="7" spans="1:6" x14ac:dyDescent="0.2">
      <c r="A7" s="54">
        <v>41760</v>
      </c>
      <c r="B7" s="54"/>
      <c r="C7" s="55">
        <v>41801</v>
      </c>
      <c r="D7" s="55"/>
      <c r="E7" s="5"/>
      <c r="F7" s="1"/>
    </row>
    <row r="8" spans="1:6" x14ac:dyDescent="0.2">
      <c r="A8" s="60" t="s">
        <v>11</v>
      </c>
      <c r="B8" s="60"/>
      <c r="C8" s="61">
        <v>23931.69</v>
      </c>
      <c r="D8" s="61"/>
      <c r="E8" s="3"/>
      <c r="F8" s="2"/>
    </row>
    <row r="9" spans="1:6" x14ac:dyDescent="0.2">
      <c r="A9" s="46"/>
      <c r="B9" s="46"/>
      <c r="C9" s="47"/>
      <c r="D9" s="47"/>
      <c r="E9" s="3"/>
      <c r="F9" s="2"/>
    </row>
    <row r="10" spans="1:6" ht="12.75" customHeight="1" x14ac:dyDescent="0.2">
      <c r="A10" s="62" t="s">
        <v>1</v>
      </c>
      <c r="B10" s="62" t="s">
        <v>2</v>
      </c>
      <c r="C10" s="62" t="s">
        <v>3</v>
      </c>
      <c r="D10" s="64" t="s">
        <v>12</v>
      </c>
      <c r="E10" s="58" t="s">
        <v>17</v>
      </c>
      <c r="F10" s="16"/>
    </row>
    <row r="11" spans="1:6" x14ac:dyDescent="0.2">
      <c r="A11" s="63"/>
      <c r="B11" s="63"/>
      <c r="C11" s="63"/>
      <c r="D11" s="65"/>
      <c r="E11" s="59"/>
      <c r="F11" s="16"/>
    </row>
    <row r="12" spans="1:6" x14ac:dyDescent="0.2">
      <c r="A12" s="17">
        <v>1</v>
      </c>
      <c r="B12" s="18" t="s">
        <v>7</v>
      </c>
      <c r="C12" s="19" t="s">
        <v>9</v>
      </c>
      <c r="D12" s="22">
        <v>15.6</v>
      </c>
      <c r="E12" s="20">
        <f>ROUND($C$7*D12,0)</f>
        <v>652096</v>
      </c>
      <c r="F12" s="21"/>
    </row>
    <row r="13" spans="1:6" x14ac:dyDescent="0.2">
      <c r="A13" s="6">
        <v>2</v>
      </c>
      <c r="B13" s="7" t="s">
        <v>19</v>
      </c>
      <c r="C13" s="8" t="s">
        <v>20</v>
      </c>
      <c r="D13" s="22">
        <v>15.6</v>
      </c>
      <c r="E13" s="9">
        <f t="shared" ref="E13:E19" si="0">ROUND($C$7*D13,0)</f>
        <v>652096</v>
      </c>
      <c r="F13" s="16"/>
    </row>
    <row r="14" spans="1:6" x14ac:dyDescent="0.2">
      <c r="A14" s="17">
        <v>3</v>
      </c>
      <c r="B14" s="7" t="s">
        <v>4</v>
      </c>
      <c r="C14" s="8" t="s">
        <v>5</v>
      </c>
      <c r="D14" s="22">
        <v>15.6</v>
      </c>
      <c r="E14" s="9">
        <f t="shared" si="0"/>
        <v>652096</v>
      </c>
      <c r="F14" s="16"/>
    </row>
    <row r="15" spans="1:6" x14ac:dyDescent="0.2">
      <c r="A15" s="17">
        <v>4</v>
      </c>
      <c r="B15" s="7" t="s">
        <v>13</v>
      </c>
      <c r="C15" s="8" t="s">
        <v>14</v>
      </c>
      <c r="D15" s="22">
        <v>15.6</v>
      </c>
      <c r="E15" s="9">
        <f t="shared" si="0"/>
        <v>652096</v>
      </c>
      <c r="F15" s="16"/>
    </row>
    <row r="16" spans="1:6" x14ac:dyDescent="0.2">
      <c r="A16" s="6">
        <v>5</v>
      </c>
      <c r="B16" s="7" t="s">
        <v>22</v>
      </c>
      <c r="C16" s="8" t="s">
        <v>21</v>
      </c>
      <c r="D16" s="22">
        <v>15.6</v>
      </c>
      <c r="E16" s="9">
        <f t="shared" si="0"/>
        <v>652096</v>
      </c>
      <c r="F16" s="16"/>
    </row>
    <row r="17" spans="1:6" x14ac:dyDescent="0.2">
      <c r="A17" s="17">
        <v>6</v>
      </c>
      <c r="B17" s="7" t="s">
        <v>15</v>
      </c>
      <c r="C17" s="8" t="s">
        <v>16</v>
      </c>
      <c r="D17" s="22">
        <v>15.6</v>
      </c>
      <c r="E17" s="9">
        <f t="shared" si="0"/>
        <v>652096</v>
      </c>
      <c r="F17" s="16"/>
    </row>
    <row r="18" spans="1:6" x14ac:dyDescent="0.2">
      <c r="A18" s="17">
        <v>7</v>
      </c>
      <c r="B18" s="7" t="s">
        <v>8</v>
      </c>
      <c r="C18" s="8" t="s">
        <v>10</v>
      </c>
      <c r="D18" s="22">
        <v>15.6</v>
      </c>
      <c r="E18" s="9">
        <f t="shared" si="0"/>
        <v>652096</v>
      </c>
      <c r="F18" s="16"/>
    </row>
    <row r="19" spans="1:6" x14ac:dyDescent="0.2">
      <c r="A19" s="6">
        <v>8</v>
      </c>
      <c r="B19" s="7" t="s">
        <v>23</v>
      </c>
      <c r="C19" s="8" t="s">
        <v>24</v>
      </c>
      <c r="D19" s="22">
        <v>15.6</v>
      </c>
      <c r="E19" s="9">
        <f t="shared" si="0"/>
        <v>652096</v>
      </c>
      <c r="F19" s="16"/>
    </row>
    <row r="20" spans="1:6" x14ac:dyDescent="0.2">
      <c r="A20" s="10"/>
      <c r="B20" s="10"/>
      <c r="C20" s="56" t="s">
        <v>6</v>
      </c>
      <c r="D20" s="57"/>
      <c r="E20" s="11">
        <f>SUM(E12:E19)</f>
        <v>5216768</v>
      </c>
      <c r="F20" s="10"/>
    </row>
    <row r="21" spans="1:6" x14ac:dyDescent="0.2">
      <c r="A21" s="10"/>
      <c r="B21" s="12"/>
      <c r="C21" s="4"/>
      <c r="D21" s="4"/>
      <c r="E21" s="13"/>
      <c r="F21" s="10"/>
    </row>
    <row r="22" spans="1:6" x14ac:dyDescent="0.2">
      <c r="A22" s="10"/>
      <c r="B22" s="12"/>
      <c r="C22" s="4"/>
      <c r="D22" s="4"/>
      <c r="E22" s="13"/>
      <c r="F22" s="10"/>
    </row>
  </sheetData>
  <sheetProtection password="CC37" sheet="1" objects="1" scenarios="1" selectLockedCells="1" selectUnlockedCells="1"/>
  <mergeCells count="14">
    <mergeCell ref="A1:C1"/>
    <mergeCell ref="A3:E3"/>
    <mergeCell ref="A4:E4"/>
    <mergeCell ref="A5:E5"/>
    <mergeCell ref="A7:B7"/>
    <mergeCell ref="C7:D7"/>
    <mergeCell ref="C20:D20"/>
    <mergeCell ref="E10:E11"/>
    <mergeCell ref="A8:B8"/>
    <mergeCell ref="C8:D8"/>
    <mergeCell ref="A10:A11"/>
    <mergeCell ref="B10:B11"/>
    <mergeCell ref="C10:C11"/>
    <mergeCell ref="D10:D11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tabSelected="1" workbookViewId="0">
      <selection activeCell="A21" sqref="A21"/>
    </sheetView>
  </sheetViews>
  <sheetFormatPr baseColWidth="10" defaultRowHeight="12.75" x14ac:dyDescent="0.2"/>
  <cols>
    <col min="1" max="1" width="4.7109375" customWidth="1"/>
    <col min="2" max="2" width="31.85546875" customWidth="1"/>
    <col min="3" max="3" width="13.140625" customWidth="1"/>
    <col min="4" max="4" width="8.28515625" customWidth="1"/>
    <col min="5" max="5" width="11" customWidth="1"/>
  </cols>
  <sheetData>
    <row r="1" spans="1:5" ht="64.5" customHeight="1" x14ac:dyDescent="0.2">
      <c r="A1" s="50" t="s">
        <v>18</v>
      </c>
      <c r="B1" s="50"/>
      <c r="C1" s="50"/>
      <c r="D1" s="2"/>
      <c r="E1" s="3"/>
    </row>
    <row r="2" spans="1:5" x14ac:dyDescent="0.2">
      <c r="A2" s="14"/>
      <c r="B2" s="14"/>
      <c r="C2" s="2"/>
      <c r="D2" s="2"/>
      <c r="E2" s="3"/>
    </row>
    <row r="3" spans="1:5" ht="15.75" x14ac:dyDescent="0.25">
      <c r="A3" s="51">
        <v>41791</v>
      </c>
      <c r="B3" s="51"/>
      <c r="C3" s="51"/>
      <c r="D3" s="51"/>
      <c r="E3" s="51"/>
    </row>
    <row r="4" spans="1:5" ht="15.75" x14ac:dyDescent="0.25">
      <c r="A4" s="52" t="s">
        <v>48</v>
      </c>
      <c r="B4" s="52"/>
      <c r="C4" s="52"/>
      <c r="D4" s="52"/>
      <c r="E4" s="52"/>
    </row>
    <row r="5" spans="1:5" ht="15.75" x14ac:dyDescent="0.25">
      <c r="A5" s="53" t="s">
        <v>0</v>
      </c>
      <c r="B5" s="53"/>
      <c r="C5" s="53"/>
      <c r="D5" s="53"/>
      <c r="E5" s="53"/>
    </row>
    <row r="6" spans="1:5" ht="16.5" x14ac:dyDescent="0.3">
      <c r="A6" s="4"/>
      <c r="B6" s="4"/>
      <c r="C6" s="4"/>
      <c r="D6" s="23"/>
      <c r="E6" s="23"/>
    </row>
    <row r="7" spans="1:5" x14ac:dyDescent="0.2">
      <c r="A7" s="54">
        <v>41760</v>
      </c>
      <c r="B7" s="54"/>
      <c r="C7" s="55">
        <v>42052</v>
      </c>
      <c r="D7" s="55"/>
      <c r="E7" s="5"/>
    </row>
    <row r="8" spans="1:5" x14ac:dyDescent="0.2">
      <c r="A8" s="60" t="s">
        <v>11</v>
      </c>
      <c r="B8" s="60"/>
      <c r="C8" s="61">
        <v>24023.61</v>
      </c>
      <c r="D8" s="61"/>
      <c r="E8" s="3"/>
    </row>
    <row r="9" spans="1:5" x14ac:dyDescent="0.2">
      <c r="A9" s="48"/>
      <c r="B9" s="48"/>
      <c r="C9" s="49"/>
      <c r="D9" s="49"/>
      <c r="E9" s="3"/>
    </row>
    <row r="10" spans="1:5" x14ac:dyDescent="0.2">
      <c r="A10" s="62" t="s">
        <v>1</v>
      </c>
      <c r="B10" s="62" t="s">
        <v>2</v>
      </c>
      <c r="C10" s="62" t="s">
        <v>3</v>
      </c>
      <c r="D10" s="64" t="s">
        <v>12</v>
      </c>
      <c r="E10" s="58" t="s">
        <v>17</v>
      </c>
    </row>
    <row r="11" spans="1:5" x14ac:dyDescent="0.2">
      <c r="A11" s="63"/>
      <c r="B11" s="63"/>
      <c r="C11" s="63"/>
      <c r="D11" s="65"/>
      <c r="E11" s="59"/>
    </row>
    <row r="12" spans="1:5" x14ac:dyDescent="0.2">
      <c r="A12" s="17">
        <v>1</v>
      </c>
      <c r="B12" s="18" t="s">
        <v>7</v>
      </c>
      <c r="C12" s="19" t="s">
        <v>9</v>
      </c>
      <c r="D12" s="22">
        <v>15.6</v>
      </c>
      <c r="E12" s="20">
        <f t="shared" ref="E12:E19" si="0">ROUND($C$7*D12,0)</f>
        <v>656011</v>
      </c>
    </row>
    <row r="13" spans="1:5" x14ac:dyDescent="0.2">
      <c r="A13" s="6">
        <v>2</v>
      </c>
      <c r="B13" s="7" t="s">
        <v>19</v>
      </c>
      <c r="C13" s="8" t="s">
        <v>20</v>
      </c>
      <c r="D13" s="22">
        <v>15.6</v>
      </c>
      <c r="E13" s="9">
        <f t="shared" si="0"/>
        <v>656011</v>
      </c>
    </row>
    <row r="14" spans="1:5" x14ac:dyDescent="0.2">
      <c r="A14" s="17">
        <v>3</v>
      </c>
      <c r="B14" s="7" t="s">
        <v>4</v>
      </c>
      <c r="C14" s="8" t="s">
        <v>5</v>
      </c>
      <c r="D14" s="22">
        <v>15.6</v>
      </c>
      <c r="E14" s="9">
        <f t="shared" si="0"/>
        <v>656011</v>
      </c>
    </row>
    <row r="15" spans="1:5" x14ac:dyDescent="0.2">
      <c r="A15" s="17">
        <v>4</v>
      </c>
      <c r="B15" s="7" t="s">
        <v>13</v>
      </c>
      <c r="C15" s="8" t="s">
        <v>14</v>
      </c>
      <c r="D15" s="22">
        <v>15.6</v>
      </c>
      <c r="E15" s="9">
        <f t="shared" si="0"/>
        <v>656011</v>
      </c>
    </row>
    <row r="16" spans="1:5" x14ac:dyDescent="0.2">
      <c r="A16" s="6">
        <v>5</v>
      </c>
      <c r="B16" s="7" t="s">
        <v>22</v>
      </c>
      <c r="C16" s="8" t="s">
        <v>21</v>
      </c>
      <c r="D16" s="22">
        <v>15.6</v>
      </c>
      <c r="E16" s="9">
        <f t="shared" si="0"/>
        <v>656011</v>
      </c>
    </row>
    <row r="17" spans="1:5" x14ac:dyDescent="0.2">
      <c r="A17" s="17">
        <v>6</v>
      </c>
      <c r="B17" s="7" t="s">
        <v>15</v>
      </c>
      <c r="C17" s="8" t="s">
        <v>16</v>
      </c>
      <c r="D17" s="22">
        <v>15.6</v>
      </c>
      <c r="E17" s="9">
        <f t="shared" si="0"/>
        <v>656011</v>
      </c>
    </row>
    <row r="18" spans="1:5" x14ac:dyDescent="0.2">
      <c r="A18" s="17">
        <v>7</v>
      </c>
      <c r="B18" s="7" t="s">
        <v>8</v>
      </c>
      <c r="C18" s="8" t="s">
        <v>10</v>
      </c>
      <c r="D18" s="22">
        <v>15.6</v>
      </c>
      <c r="E18" s="9">
        <f t="shared" si="0"/>
        <v>656011</v>
      </c>
    </row>
    <row r="19" spans="1:5" x14ac:dyDescent="0.2">
      <c r="A19" s="6">
        <v>8</v>
      </c>
      <c r="B19" s="7" t="s">
        <v>23</v>
      </c>
      <c r="C19" s="8" t="s">
        <v>24</v>
      </c>
      <c r="D19" s="22">
        <v>15.6</v>
      </c>
      <c r="E19" s="9">
        <f t="shared" si="0"/>
        <v>656011</v>
      </c>
    </row>
    <row r="20" spans="1:5" x14ac:dyDescent="0.2">
      <c r="A20" s="10"/>
      <c r="B20" s="10"/>
      <c r="C20" s="56" t="s">
        <v>6</v>
      </c>
      <c r="D20" s="57"/>
      <c r="E20" s="11">
        <f>SUM(E12:E19)</f>
        <v>5248088</v>
      </c>
    </row>
  </sheetData>
  <sheetProtection password="CC37" sheet="1" objects="1" scenarios="1"/>
  <mergeCells count="14">
    <mergeCell ref="A1:C1"/>
    <mergeCell ref="A7:B7"/>
    <mergeCell ref="C7:D7"/>
    <mergeCell ref="A3:E3"/>
    <mergeCell ref="A4:E4"/>
    <mergeCell ref="A5:E5"/>
    <mergeCell ref="C20:D20"/>
    <mergeCell ref="E10:E11"/>
    <mergeCell ref="A8:B8"/>
    <mergeCell ref="C8:D8"/>
    <mergeCell ref="A10:A11"/>
    <mergeCell ref="B10:B11"/>
    <mergeCell ref="C10:C11"/>
    <mergeCell ref="D10:D1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ENE</vt:lpstr>
      <vt:lpstr>FEB</vt:lpstr>
      <vt:lpstr>MAR</vt:lpstr>
      <vt:lpstr>ABRIL</vt:lpstr>
      <vt:lpstr>MAYO</vt:lpstr>
      <vt:lpstr>JUNIO</vt:lpstr>
    </vt:vector>
  </TitlesOfParts>
  <Company>Municipalidad de Conchali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Marlene Nilo</dc:creator>
  <cp:lastModifiedBy>Mónica Roldán Figueroa</cp:lastModifiedBy>
  <cp:lastPrinted>2014-02-27T19:32:27Z</cp:lastPrinted>
  <dcterms:created xsi:type="dcterms:W3CDTF">1999-04-26T16:18:27Z</dcterms:created>
  <dcterms:modified xsi:type="dcterms:W3CDTF">2014-07-15T19:49:19Z</dcterms:modified>
</cp:coreProperties>
</file>