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IETA CONCEJALES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20" i="1"/>
  <c r="H20"/>
  <c r="E19"/>
  <c r="F19" s="1"/>
  <c r="G19" s="1"/>
  <c r="E18"/>
  <c r="F18" s="1"/>
  <c r="G18" s="1"/>
  <c r="E17"/>
  <c r="F16"/>
  <c r="E16"/>
  <c r="I16" s="1"/>
  <c r="F15"/>
  <c r="G15" s="1"/>
  <c r="E15"/>
  <c r="I15" s="1"/>
  <c r="E14"/>
  <c r="F14" s="1"/>
  <c r="G14" s="1"/>
  <c r="E13"/>
  <c r="F12"/>
  <c r="E12"/>
  <c r="I12" s="1"/>
  <c r="A7"/>
  <c r="I14" l="1"/>
  <c r="K14" s="1"/>
  <c r="K15"/>
  <c r="I18"/>
  <c r="K12"/>
  <c r="I13"/>
  <c r="K16"/>
  <c r="I17"/>
  <c r="K17" s="1"/>
  <c r="E20"/>
  <c r="K13"/>
  <c r="G16"/>
  <c r="F17"/>
  <c r="G17" s="1"/>
  <c r="K18"/>
  <c r="I19"/>
  <c r="K19" s="1"/>
  <c r="G12"/>
  <c r="F13"/>
  <c r="G13" s="1"/>
  <c r="I20" l="1"/>
  <c r="K21" s="1"/>
  <c r="F20"/>
  <c r="G20"/>
  <c r="K20"/>
</calcChain>
</file>

<file path=xl/sharedStrings.xml><?xml version="1.0" encoding="utf-8"?>
<sst xmlns="http://schemas.openxmlformats.org/spreadsheetml/2006/main" count="31" uniqueCount="31">
  <si>
    <t>Dirección de Administración y Finanzas
Departamento  de Personal y Remuneraciones</t>
  </si>
  <si>
    <t>Memo Nº 45 del  28-01-2016</t>
  </si>
  <si>
    <t>Secretaria Municipal</t>
  </si>
  <si>
    <t>Nº</t>
  </si>
  <si>
    <t>NOMBRE</t>
  </si>
  <si>
    <t>C.IDENTIDAD</t>
  </si>
  <si>
    <t>Nª DE UTM</t>
  </si>
  <si>
    <t>DIETA</t>
  </si>
  <si>
    <t>MUTUAL</t>
  </si>
  <si>
    <t>TOTAL
DECRETO</t>
  </si>
  <si>
    <t>OTROS
DCTOS.</t>
  </si>
  <si>
    <t>TOTAL
A PAGAR</t>
  </si>
  <si>
    <t>ASIGNACION ANUAL</t>
  </si>
  <si>
    <t>IMPUESTO
UNICO</t>
  </si>
  <si>
    <t>CARVACHO RIVERA RUBEN</t>
  </si>
  <si>
    <t>6.484.742-2</t>
  </si>
  <si>
    <t>DELGADO DELGADO CECILIA</t>
  </si>
  <si>
    <t>9.785.206-5</t>
  </si>
  <si>
    <t>GUAJARDO SILVA MARIA</t>
  </si>
  <si>
    <t>6.226.990-1</t>
  </si>
  <si>
    <t>MONTERO RIVEROS RICARDO</t>
  </si>
  <si>
    <t>5.090.591-8</t>
  </si>
  <si>
    <t>PAVEZ CANTILLANO MAXIMO FRANCISCO</t>
  </si>
  <si>
    <t>15.315.062-1</t>
  </si>
  <si>
    <t>PONCE PALACIOS LISETTE</t>
  </si>
  <si>
    <t>13.917.858-0</t>
  </si>
  <si>
    <t>RODRIGUEZ GOMEZ PAULINA</t>
  </si>
  <si>
    <t>15.830.509-7</t>
  </si>
  <si>
    <t>VARGAS GONZALEZ ALEJANDRO</t>
  </si>
  <si>
    <t>9.389.868-0</t>
  </si>
  <si>
    <t>SUB TOTAL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</si>
</sst>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</numFmts>
  <fonts count="10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62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38" fontId="2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38" fontId="6" fillId="0" borderId="0" xfId="0" applyNumberFormat="1" applyFont="1" applyAlignment="1">
      <alignment horizontal="center"/>
    </xf>
    <xf numFmtId="0" fontId="3" fillId="0" borderId="0" xfId="0" applyFont="1"/>
    <xf numFmtId="3" fontId="8" fillId="0" borderId="0" xfId="0" applyNumberFormat="1" applyFont="1"/>
    <xf numFmtId="4" fontId="9" fillId="0" borderId="0" xfId="0" applyNumberFormat="1" applyFont="1"/>
    <xf numFmtId="0" fontId="3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center"/>
    </xf>
    <xf numFmtId="38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38" fontId="3" fillId="0" borderId="2" xfId="0" applyNumberFormat="1" applyFont="1" applyBorder="1" applyAlignment="1">
      <alignment horizontal="center" wrapText="1"/>
    </xf>
    <xf numFmtId="38" fontId="3" fillId="3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center"/>
    </xf>
    <xf numFmtId="38" fontId="2" fillId="0" borderId="3" xfId="0" applyNumberFormat="1" applyFont="1" applyFill="1" applyBorder="1" applyAlignment="1">
      <alignment horizontal="right"/>
    </xf>
    <xf numFmtId="38" fontId="2" fillId="0" borderId="3" xfId="0" applyNumberFormat="1" applyFont="1" applyBorder="1" applyAlignment="1">
      <alignment horizontal="right"/>
    </xf>
    <xf numFmtId="38" fontId="0" fillId="3" borderId="3" xfId="0" applyNumberFormat="1" applyFill="1" applyBorder="1"/>
    <xf numFmtId="38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6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6" fillId="0" borderId="0" xfId="0" applyNumberFormat="1" applyFont="1" applyAlignment="1"/>
    <xf numFmtId="38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42" fontId="3" fillId="2" borderId="0" xfId="0" applyNumberFormat="1" applyFont="1" applyFill="1" applyAlignment="1">
      <alignment horizontal="center"/>
    </xf>
    <xf numFmtId="38" fontId="3" fillId="0" borderId="1" xfId="0" applyNumberFormat="1" applyFont="1" applyBorder="1" applyAlignment="1">
      <alignment horizontal="center" wrapText="1"/>
    </xf>
    <xf numFmtId="38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4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un$/Remuneraciones/Pago%20Concejales/A&#241;o%202016/01%20pago%20enero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go mes"/>
      <sheetName val="Tabla impuesto"/>
    </sheetNames>
    <sheetDataSet>
      <sheetData sheetId="0"/>
      <sheetData sheetId="1">
        <row r="5">
          <cell r="D5">
            <v>0.04</v>
          </cell>
          <cell r="E5">
            <v>24275.7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O11" sqref="O11"/>
    </sheetView>
  </sheetViews>
  <sheetFormatPr baseColWidth="10" defaultRowHeight="12.75"/>
  <cols>
    <col min="1" max="1" width="4.7109375" style="1" customWidth="1"/>
    <col min="2" max="2" width="31.85546875" style="1" customWidth="1"/>
    <col min="3" max="3" width="13.140625" style="1" customWidth="1"/>
    <col min="4" max="4" width="8.28515625" style="1" customWidth="1"/>
    <col min="5" max="5" width="11" style="2" customWidth="1"/>
    <col min="6" max="6" width="10.5703125" style="2" hidden="1" customWidth="1"/>
    <col min="7" max="9" width="12.42578125" style="2" hidden="1" customWidth="1"/>
    <col min="10" max="10" width="10.7109375" style="1" hidden="1" customWidth="1"/>
    <col min="11" max="11" width="11.7109375" style="1" hidden="1" customWidth="1"/>
    <col min="12" max="16384" width="11.42578125" style="1"/>
  </cols>
  <sheetData>
    <row r="1" spans="1:11" ht="60" customHeight="1">
      <c r="A1" s="33" t="s">
        <v>0</v>
      </c>
      <c r="B1" s="33"/>
      <c r="C1" s="33"/>
    </row>
    <row r="2" spans="1:11" ht="13.5" customHeight="1">
      <c r="A2" s="3"/>
      <c r="B2" s="3"/>
    </row>
    <row r="3" spans="1:11" s="4" customFormat="1" ht="15" customHeight="1">
      <c r="A3" s="34">
        <v>42400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4" customFormat="1" ht="16.5" customHeight="1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4" customFormat="1" ht="16.5" customHeight="1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8" customFormat="1" ht="12.75" customHeight="1">
      <c r="A6" s="5"/>
      <c r="B6" s="5"/>
      <c r="C6" s="5"/>
      <c r="D6" s="6"/>
      <c r="E6" s="6"/>
      <c r="F6" s="7"/>
      <c r="G6" s="7"/>
      <c r="H6" s="7"/>
      <c r="I6" s="7"/>
    </row>
    <row r="7" spans="1:11" s="8" customFormat="1" ht="18.75" customHeight="1">
      <c r="A7" s="37">
        <f t="shared" ref="A7" si="0">$A$3</f>
        <v>42400</v>
      </c>
      <c r="B7" s="37"/>
      <c r="C7" s="38">
        <v>44955</v>
      </c>
      <c r="D7" s="38"/>
      <c r="E7" s="7"/>
      <c r="F7" s="9"/>
      <c r="G7" s="7"/>
      <c r="H7" s="7"/>
      <c r="I7" s="7"/>
    </row>
    <row r="8" spans="1:11" ht="18" customHeight="1">
      <c r="A8" s="2"/>
      <c r="B8" s="2"/>
      <c r="C8" s="2"/>
      <c r="D8" s="2"/>
      <c r="F8" s="10"/>
    </row>
    <row r="9" spans="1:11" ht="13.5" customHeight="1">
      <c r="A9" s="11"/>
      <c r="B9" s="11"/>
      <c r="C9" s="12"/>
      <c r="D9" s="12"/>
    </row>
    <row r="10" spans="1:11" s="14" customFormat="1" ht="12.75" customHeight="1">
      <c r="A10" s="45" t="s">
        <v>3</v>
      </c>
      <c r="B10" s="45" t="s">
        <v>4</v>
      </c>
      <c r="C10" s="45" t="s">
        <v>5</v>
      </c>
      <c r="D10" s="41" t="s">
        <v>6</v>
      </c>
      <c r="E10" s="39" t="s">
        <v>7</v>
      </c>
      <c r="F10" s="39" t="s">
        <v>8</v>
      </c>
      <c r="G10" s="39" t="s">
        <v>9</v>
      </c>
      <c r="H10" s="13"/>
      <c r="I10" s="13"/>
      <c r="J10" s="39" t="s">
        <v>10</v>
      </c>
      <c r="K10" s="41" t="s">
        <v>11</v>
      </c>
    </row>
    <row r="11" spans="1:11" s="14" customFormat="1" ht="36.75" customHeight="1">
      <c r="A11" s="46"/>
      <c r="B11" s="46"/>
      <c r="C11" s="46"/>
      <c r="D11" s="42"/>
      <c r="E11" s="40"/>
      <c r="F11" s="40"/>
      <c r="G11" s="40"/>
      <c r="H11" s="15" t="s">
        <v>12</v>
      </c>
      <c r="I11" s="16" t="s">
        <v>13</v>
      </c>
      <c r="J11" s="40"/>
      <c r="K11" s="42"/>
    </row>
    <row r="12" spans="1:11" s="25" customFormat="1" ht="17.25" customHeight="1">
      <c r="A12" s="17">
        <v>1</v>
      </c>
      <c r="B12" s="18" t="s">
        <v>14</v>
      </c>
      <c r="C12" s="19" t="s">
        <v>15</v>
      </c>
      <c r="D12" s="20">
        <v>15.6</v>
      </c>
      <c r="E12" s="21">
        <f>ROUND($C$7*D12,0)</f>
        <v>701298</v>
      </c>
      <c r="F12" s="22">
        <f>ROUND(E12*1.29%,0)</f>
        <v>9047</v>
      </c>
      <c r="G12" s="21">
        <f t="shared" ref="G12:G19" si="1">SUM(E12:F12)</f>
        <v>710345</v>
      </c>
      <c r="H12" s="21">
        <v>350649</v>
      </c>
      <c r="I12" s="23">
        <f>ROUND(((E12+H12)*'[1]Tabla impuesto'!$D$5)-'[1]Tabla impuesto'!$E$5,0)</f>
        <v>17802</v>
      </c>
      <c r="J12" s="22">
        <v>0</v>
      </c>
      <c r="K12" s="24">
        <f>E12-I12-J12</f>
        <v>683496</v>
      </c>
    </row>
    <row r="13" spans="1:11" s="14" customFormat="1" ht="17.25" customHeight="1">
      <c r="A13" s="26">
        <v>2</v>
      </c>
      <c r="B13" s="18" t="s">
        <v>16</v>
      </c>
      <c r="C13" s="27" t="s">
        <v>17</v>
      </c>
      <c r="D13" s="20">
        <v>15.6</v>
      </c>
      <c r="E13" s="22">
        <f t="shared" ref="E13:E19" si="2">ROUND($C$7*D13,0)</f>
        <v>701298</v>
      </c>
      <c r="F13" s="22">
        <f t="shared" ref="F13:F18" si="3">ROUND(E13*1.29%,0)</f>
        <v>9047</v>
      </c>
      <c r="G13" s="22">
        <f t="shared" si="1"/>
        <v>710345</v>
      </c>
      <c r="H13" s="21">
        <v>350649</v>
      </c>
      <c r="I13" s="23">
        <f>ROUND(((E13+H13)*'[1]Tabla impuesto'!$D$5)-'[1]Tabla impuesto'!$E$5,0)</f>
        <v>17802</v>
      </c>
      <c r="J13" s="22">
        <v>0</v>
      </c>
      <c r="K13" s="24">
        <f t="shared" ref="K13:K19" si="4">E13-I13-J13</f>
        <v>683496</v>
      </c>
    </row>
    <row r="14" spans="1:11" s="14" customFormat="1" ht="17.25" customHeight="1">
      <c r="A14" s="17">
        <v>3</v>
      </c>
      <c r="B14" s="18" t="s">
        <v>18</v>
      </c>
      <c r="C14" s="27" t="s">
        <v>19</v>
      </c>
      <c r="D14" s="20">
        <v>15.6</v>
      </c>
      <c r="E14" s="21">
        <f t="shared" si="2"/>
        <v>701298</v>
      </c>
      <c r="F14" s="22">
        <f t="shared" si="3"/>
        <v>9047</v>
      </c>
      <c r="G14" s="22">
        <f t="shared" si="1"/>
        <v>710345</v>
      </c>
      <c r="H14" s="21">
        <v>350649</v>
      </c>
      <c r="I14" s="23">
        <f>ROUND(((E14+H14)*'[1]Tabla impuesto'!$D$5)-'[1]Tabla impuesto'!$E$5,0)</f>
        <v>17802</v>
      </c>
      <c r="J14" s="22">
        <v>0</v>
      </c>
      <c r="K14" s="24">
        <f t="shared" si="4"/>
        <v>683496</v>
      </c>
    </row>
    <row r="15" spans="1:11" s="14" customFormat="1" ht="17.25" customHeight="1">
      <c r="A15" s="17">
        <v>4</v>
      </c>
      <c r="B15" s="18" t="s">
        <v>20</v>
      </c>
      <c r="C15" s="27" t="s">
        <v>21</v>
      </c>
      <c r="D15" s="20">
        <v>15.6</v>
      </c>
      <c r="E15" s="22">
        <f t="shared" si="2"/>
        <v>701298</v>
      </c>
      <c r="F15" s="22">
        <f t="shared" si="3"/>
        <v>9047</v>
      </c>
      <c r="G15" s="22">
        <f t="shared" si="1"/>
        <v>710345</v>
      </c>
      <c r="H15" s="21">
        <v>350649</v>
      </c>
      <c r="I15" s="23">
        <f>ROUND(((E15+H15)*'[1]Tabla impuesto'!$D$5)-'[1]Tabla impuesto'!$E$5,0)</f>
        <v>17802</v>
      </c>
      <c r="J15" s="22">
        <v>0</v>
      </c>
      <c r="K15" s="24">
        <f t="shared" si="4"/>
        <v>683496</v>
      </c>
    </row>
    <row r="16" spans="1:11" s="14" customFormat="1" ht="17.25" customHeight="1">
      <c r="A16" s="26">
        <v>5</v>
      </c>
      <c r="B16" s="18" t="s">
        <v>22</v>
      </c>
      <c r="C16" s="27" t="s">
        <v>23</v>
      </c>
      <c r="D16" s="20">
        <v>15.6</v>
      </c>
      <c r="E16" s="21">
        <f t="shared" si="2"/>
        <v>701298</v>
      </c>
      <c r="F16" s="22">
        <f t="shared" si="3"/>
        <v>9047</v>
      </c>
      <c r="G16" s="22">
        <f t="shared" si="1"/>
        <v>710345</v>
      </c>
      <c r="H16" s="21">
        <v>350649</v>
      </c>
      <c r="I16" s="23">
        <f>ROUND(((E16+H16)*'[1]Tabla impuesto'!$D$5)-'[1]Tabla impuesto'!$E$5,0)</f>
        <v>17802</v>
      </c>
      <c r="J16" s="22">
        <v>0</v>
      </c>
      <c r="K16" s="24">
        <f t="shared" si="4"/>
        <v>683496</v>
      </c>
    </row>
    <row r="17" spans="1:11" s="14" customFormat="1" ht="17.25" customHeight="1">
      <c r="A17" s="26">
        <v>6</v>
      </c>
      <c r="B17" s="18" t="s">
        <v>24</v>
      </c>
      <c r="C17" s="27" t="s">
        <v>25</v>
      </c>
      <c r="D17" s="20">
        <v>15.6</v>
      </c>
      <c r="E17" s="22">
        <f t="shared" si="2"/>
        <v>701298</v>
      </c>
      <c r="F17" s="22">
        <f t="shared" si="3"/>
        <v>9047</v>
      </c>
      <c r="G17" s="22">
        <f t="shared" si="1"/>
        <v>710345</v>
      </c>
      <c r="H17" s="22">
        <v>0</v>
      </c>
      <c r="I17" s="23">
        <f>ROUND(((E17+H17)*'[1]Tabla impuesto'!$D$5)-'[1]Tabla impuesto'!$E$5,0)</f>
        <v>3776</v>
      </c>
      <c r="J17" s="22">
        <v>0</v>
      </c>
      <c r="K17" s="24">
        <f t="shared" si="4"/>
        <v>697522</v>
      </c>
    </row>
    <row r="18" spans="1:11" s="14" customFormat="1" ht="17.25" customHeight="1">
      <c r="A18" s="17">
        <v>7</v>
      </c>
      <c r="B18" s="18" t="s">
        <v>26</v>
      </c>
      <c r="C18" s="27" t="s">
        <v>27</v>
      </c>
      <c r="D18" s="20">
        <v>15.6</v>
      </c>
      <c r="E18" s="21">
        <f t="shared" si="2"/>
        <v>701298</v>
      </c>
      <c r="F18" s="22">
        <f t="shared" si="3"/>
        <v>9047</v>
      </c>
      <c r="G18" s="22">
        <f t="shared" si="1"/>
        <v>710345</v>
      </c>
      <c r="H18" s="22">
        <v>350649</v>
      </c>
      <c r="I18" s="23">
        <f>ROUND(((E18+H18)*'[1]Tabla impuesto'!$D$5)-'[1]Tabla impuesto'!$E$5,0)</f>
        <v>17802</v>
      </c>
      <c r="J18" s="22">
        <v>0</v>
      </c>
      <c r="K18" s="24">
        <f t="shared" si="4"/>
        <v>683496</v>
      </c>
    </row>
    <row r="19" spans="1:11" s="14" customFormat="1" ht="17.25" customHeight="1">
      <c r="A19" s="26">
        <v>8</v>
      </c>
      <c r="B19" s="18" t="s">
        <v>28</v>
      </c>
      <c r="C19" s="27" t="s">
        <v>29</v>
      </c>
      <c r="D19" s="20">
        <v>15.6</v>
      </c>
      <c r="E19" s="22">
        <f t="shared" si="2"/>
        <v>701298</v>
      </c>
      <c r="F19" s="22">
        <f>ROUND(E19*1.29%,0)</f>
        <v>9047</v>
      </c>
      <c r="G19" s="22">
        <f t="shared" si="1"/>
        <v>710345</v>
      </c>
      <c r="H19" s="22">
        <v>350649</v>
      </c>
      <c r="I19" s="23">
        <f>ROUND(((E19+H19)*'[1]Tabla impuesto'!$D$5)-'[1]Tabla impuesto'!$E$5,0)</f>
        <v>17802</v>
      </c>
      <c r="J19" s="22">
        <v>0</v>
      </c>
      <c r="K19" s="24">
        <f t="shared" si="4"/>
        <v>683496</v>
      </c>
    </row>
    <row r="20" spans="1:11" s="28" customFormat="1" ht="27.75" customHeight="1">
      <c r="C20" s="43" t="s">
        <v>30</v>
      </c>
      <c r="D20" s="44"/>
      <c r="E20" s="21">
        <f>SUM(E12:E19)</f>
        <v>5610384</v>
      </c>
      <c r="F20" s="29">
        <f t="shared" ref="F20:K20" si="5">SUM(F12:F19)</f>
        <v>72376</v>
      </c>
      <c r="G20" s="29">
        <f>SUM(G12:G19)</f>
        <v>5682760</v>
      </c>
      <c r="H20" s="29">
        <f>SUM(H12:H19)</f>
        <v>2454543</v>
      </c>
      <c r="I20" s="29">
        <f t="shared" si="5"/>
        <v>128390</v>
      </c>
      <c r="J20" s="29">
        <f t="shared" si="5"/>
        <v>0</v>
      </c>
      <c r="K20" s="29">
        <f t="shared" si="5"/>
        <v>5481994</v>
      </c>
    </row>
    <row r="21" spans="1:11" s="28" customFormat="1">
      <c r="B21" s="30"/>
      <c r="C21" s="5"/>
      <c r="D21" s="5"/>
      <c r="E21" s="31"/>
      <c r="F21" s="31"/>
      <c r="G21" s="31"/>
      <c r="H21" s="31"/>
      <c r="I21" s="31"/>
      <c r="K21" s="24">
        <f>E20-I20-J20</f>
        <v>5481994</v>
      </c>
    </row>
    <row r="22" spans="1:11" s="28" customFormat="1">
      <c r="B22" s="30"/>
      <c r="C22" s="5"/>
      <c r="D22" s="5"/>
      <c r="E22" s="31"/>
      <c r="F22" s="31"/>
      <c r="G22" s="31"/>
      <c r="H22" s="31"/>
      <c r="I22" s="31"/>
      <c r="K22" s="32"/>
    </row>
    <row r="24" spans="1:11">
      <c r="C24" s="8"/>
    </row>
  </sheetData>
  <mergeCells count="16">
    <mergeCell ref="G10:G11"/>
    <mergeCell ref="J10:J11"/>
    <mergeCell ref="K10:K11"/>
    <mergeCell ref="C20:D20"/>
    <mergeCell ref="A10:A11"/>
    <mergeCell ref="B10:B11"/>
    <mergeCell ref="C10:C11"/>
    <mergeCell ref="D10:D11"/>
    <mergeCell ref="E10:E11"/>
    <mergeCell ref="F10:F11"/>
    <mergeCell ref="A1:C1"/>
    <mergeCell ref="A3:K3"/>
    <mergeCell ref="A4:K4"/>
    <mergeCell ref="A5:K5"/>
    <mergeCell ref="A7:B7"/>
    <mergeCell ref="C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DIETA CONCEJALES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2016-02-23T13:08:11Z</dcterms:modified>
</cp:coreProperties>
</file>