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quezada\Documents\web_transparencia\Personal\2021\"/>
    </mc:Choice>
  </mc:AlternateContent>
  <xr:revisionPtr revIDLastSave="0" documentId="13_ncr:1_{231789E1-51EF-4278-B44E-41598AA13CBD}" xr6:coauthVersionLast="46" xr6:coauthVersionMax="46" xr10:uidLastSave="{00000000-0000-0000-0000-000000000000}"/>
  <bookViews>
    <workbookView xWindow="-120" yWindow="-120" windowWidth="19440" windowHeight="10440" tabRatio="883" xr2:uid="{00000000-000D-0000-FFFF-FFFF00000000}"/>
  </bookViews>
  <sheets>
    <sheet name="Tabla 2021" sheetId="129" r:id="rId1"/>
    <sheet name="Viáticos 2019" sheetId="131" r:id="rId2"/>
    <sheet name="TABLA HORAS EXTRAS 2021" sheetId="133" r:id="rId3"/>
    <sheet name="Hoja1" sheetId="132" r:id="rId4"/>
  </sheets>
  <definedNames>
    <definedName name="_xlnm._FilterDatabase" localSheetId="0" hidden="1">'Tabla 2021'!$A$4:$X$37</definedName>
    <definedName name="_xlnm.Print_Area" localSheetId="1">'Viáticos 2019'!$A$1:$I$28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33" l="1"/>
  <c r="F8" i="133" s="1"/>
  <c r="H8" i="133" s="1"/>
  <c r="E9" i="133"/>
  <c r="F9" i="133" s="1"/>
  <c r="E10" i="133"/>
  <c r="F10" i="133" s="1"/>
  <c r="H10" i="133" s="1"/>
  <c r="E11" i="133"/>
  <c r="F11" i="133" s="1"/>
  <c r="E12" i="133"/>
  <c r="F12" i="133" s="1"/>
  <c r="H12" i="133" s="1"/>
  <c r="E13" i="133"/>
  <c r="F13" i="133" s="1"/>
  <c r="E14" i="133"/>
  <c r="F14" i="133" s="1"/>
  <c r="H14" i="133" s="1"/>
  <c r="E15" i="133"/>
  <c r="F15" i="133" s="1"/>
  <c r="E16" i="133"/>
  <c r="F16" i="133" s="1"/>
  <c r="H16" i="133" s="1"/>
  <c r="E17" i="133"/>
  <c r="F17" i="133" s="1"/>
  <c r="E18" i="133"/>
  <c r="F18" i="133" s="1"/>
  <c r="H18" i="133" s="1"/>
  <c r="E19" i="133"/>
  <c r="F19" i="133" s="1"/>
  <c r="E20" i="133"/>
  <c r="F20" i="133" s="1"/>
  <c r="H20" i="133" s="1"/>
  <c r="E21" i="133"/>
  <c r="F21" i="133" s="1"/>
  <c r="E22" i="133"/>
  <c r="F22" i="133" s="1"/>
  <c r="H22" i="133" s="1"/>
  <c r="E23" i="133"/>
  <c r="F23" i="133" s="1"/>
  <c r="E7" i="133"/>
  <c r="F7" i="133" s="1"/>
  <c r="H7" i="133" s="1"/>
  <c r="G23" i="133" l="1"/>
  <c r="H23" i="133"/>
  <c r="G19" i="133"/>
  <c r="H19" i="133"/>
  <c r="G15" i="133"/>
  <c r="H15" i="133"/>
  <c r="G11" i="133"/>
  <c r="H11" i="133"/>
  <c r="H21" i="133"/>
  <c r="G21" i="133"/>
  <c r="H17" i="133"/>
  <c r="G17" i="133"/>
  <c r="H13" i="133"/>
  <c r="G13" i="133"/>
  <c r="H9" i="133"/>
  <c r="G9" i="133"/>
  <c r="G22" i="133"/>
  <c r="G18" i="133"/>
  <c r="G14" i="133"/>
  <c r="G10" i="133"/>
  <c r="G7" i="133"/>
  <c r="G20" i="133"/>
  <c r="G16" i="133"/>
  <c r="G12" i="133"/>
  <c r="G8" i="133"/>
  <c r="P37" i="129"/>
  <c r="P36" i="129"/>
  <c r="P35" i="129"/>
  <c r="P34" i="129"/>
  <c r="P33" i="129"/>
  <c r="P32" i="129"/>
  <c r="P31" i="129"/>
  <c r="P30" i="129"/>
  <c r="P29" i="129"/>
  <c r="P28" i="129"/>
  <c r="P27" i="129"/>
  <c r="P26" i="129"/>
  <c r="P25" i="129"/>
  <c r="P24" i="129"/>
  <c r="P23" i="129"/>
  <c r="P22" i="129"/>
  <c r="P21" i="129"/>
  <c r="P20" i="129"/>
  <c r="P19" i="129"/>
  <c r="P18" i="129"/>
  <c r="P16" i="129"/>
  <c r="P15" i="129"/>
  <c r="P14" i="129"/>
  <c r="P13" i="129"/>
  <c r="P12" i="129"/>
  <c r="P7" i="129"/>
  <c r="P6" i="129"/>
  <c r="N14" i="129"/>
  <c r="N15" i="129"/>
  <c r="N16" i="129"/>
  <c r="N17" i="129"/>
  <c r="N18" i="129"/>
  <c r="N19" i="129"/>
  <c r="N20" i="129"/>
  <c r="N21" i="129"/>
  <c r="N22" i="129"/>
  <c r="N23" i="129"/>
  <c r="N24" i="129"/>
  <c r="N25" i="129"/>
  <c r="N26" i="129"/>
  <c r="N27" i="129"/>
  <c r="N28" i="129"/>
  <c r="N29" i="129"/>
  <c r="N30" i="129"/>
  <c r="N31" i="129"/>
  <c r="N32" i="129"/>
  <c r="N33" i="129"/>
  <c r="N34" i="129"/>
  <c r="N35" i="129"/>
  <c r="N36" i="129"/>
  <c r="N37" i="129"/>
  <c r="N13" i="129"/>
  <c r="N6" i="129"/>
  <c r="N7" i="129"/>
  <c r="N8" i="129"/>
  <c r="N9" i="129"/>
  <c r="N10" i="129"/>
  <c r="N11" i="129"/>
  <c r="N12" i="129"/>
  <c r="N5" i="129"/>
  <c r="D31" i="132"/>
  <c r="T11" i="129" l="1"/>
  <c r="C12" i="132"/>
  <c r="C14" i="132" s="1"/>
  <c r="R14" i="129" l="1"/>
  <c r="R37" i="129"/>
  <c r="S33" i="129"/>
  <c r="S29" i="129"/>
  <c r="Q25" i="129"/>
  <c r="R20" i="129"/>
  <c r="S13" i="129"/>
  <c r="Q6" i="129"/>
  <c r="S6" i="129"/>
  <c r="R6" i="129"/>
  <c r="Q31" i="129"/>
  <c r="S31" i="129"/>
  <c r="R31" i="129"/>
  <c r="Q27" i="129"/>
  <c r="S27" i="129"/>
  <c r="R27" i="129"/>
  <c r="Q23" i="129"/>
  <c r="S23" i="129"/>
  <c r="R23" i="129"/>
  <c r="Q35" i="129"/>
  <c r="S35" i="129"/>
  <c r="R35" i="129"/>
  <c r="R16" i="129"/>
  <c r="Q16" i="129"/>
  <c r="S16" i="129"/>
  <c r="Q19" i="129"/>
  <c r="S19" i="129"/>
  <c r="R19" i="129"/>
  <c r="S22" i="129"/>
  <c r="R22" i="129"/>
  <c r="Q22" i="129"/>
  <c r="R7" i="129"/>
  <c r="Q7" i="129"/>
  <c r="S7" i="129"/>
  <c r="T6" i="129" l="1"/>
  <c r="T16" i="129"/>
  <c r="S14" i="129"/>
  <c r="T10" i="129"/>
  <c r="S20" i="129"/>
  <c r="Q20" i="129"/>
  <c r="Q37" i="129"/>
  <c r="Q29" i="129"/>
  <c r="R29" i="129"/>
  <c r="T31" i="129"/>
  <c r="Q14" i="129"/>
  <c r="T14" i="129" s="1"/>
  <c r="S37" i="129"/>
  <c r="T7" i="129"/>
  <c r="R13" i="129"/>
  <c r="R25" i="129"/>
  <c r="R33" i="129"/>
  <c r="Q13" i="129"/>
  <c r="S25" i="129"/>
  <c r="Q33" i="129"/>
  <c r="S21" i="129"/>
  <c r="R21" i="129"/>
  <c r="Q21" i="129"/>
  <c r="R28" i="129"/>
  <c r="Q28" i="129"/>
  <c r="S28" i="129"/>
  <c r="S26" i="129"/>
  <c r="R26" i="129"/>
  <c r="Q26" i="129"/>
  <c r="R32" i="129"/>
  <c r="Q32" i="129"/>
  <c r="S32" i="129"/>
  <c r="S18" i="129"/>
  <c r="R18" i="129"/>
  <c r="Q18" i="129"/>
  <c r="R36" i="129"/>
  <c r="Q36" i="129"/>
  <c r="S36" i="129"/>
  <c r="T35" i="129"/>
  <c r="S30" i="129"/>
  <c r="R30" i="129"/>
  <c r="Q30" i="129"/>
  <c r="R12" i="129"/>
  <c r="Q12" i="129"/>
  <c r="S12" i="129"/>
  <c r="Q15" i="129"/>
  <c r="S15" i="129"/>
  <c r="R15" i="129"/>
  <c r="S34" i="129"/>
  <c r="R34" i="129"/>
  <c r="Q34" i="129"/>
  <c r="R24" i="129"/>
  <c r="Q24" i="129"/>
  <c r="S24" i="129"/>
  <c r="T22" i="129"/>
  <c r="T27" i="129"/>
  <c r="T19" i="129"/>
  <c r="T23" i="129"/>
  <c r="T8" i="129"/>
  <c r="T9" i="129"/>
  <c r="T20" i="129" l="1"/>
  <c r="T37" i="129"/>
  <c r="T25" i="129"/>
  <c r="T29" i="129"/>
  <c r="T13" i="129"/>
  <c r="T33" i="129"/>
  <c r="T24" i="129"/>
  <c r="T36" i="129"/>
  <c r="T17" i="129"/>
  <c r="T28" i="129"/>
  <c r="T12" i="129"/>
  <c r="T26" i="129"/>
  <c r="T34" i="129"/>
  <c r="T18" i="129"/>
  <c r="T21" i="129"/>
  <c r="T15" i="129"/>
  <c r="T30" i="129"/>
  <c r="T32" i="129"/>
  <c r="T5" i="129"/>
</calcChain>
</file>

<file path=xl/sharedStrings.xml><?xml version="1.0" encoding="utf-8"?>
<sst xmlns="http://schemas.openxmlformats.org/spreadsheetml/2006/main" count="163" uniqueCount="90">
  <si>
    <t xml:space="preserve"> ASIG. JUEZ</t>
  </si>
  <si>
    <t>ASIG. ESP.
L. 19.529/97</t>
  </si>
  <si>
    <t>BASE 
CALCULO
INCENTIVO</t>
  </si>
  <si>
    <t>INCREM.</t>
  </si>
  <si>
    <t>B. SALUD
L.18.566-3</t>
  </si>
  <si>
    <t>B. AFP
L.18.675-10</t>
  </si>
  <si>
    <t>BON. UNICA
L.18.717-3Y4</t>
  </si>
  <si>
    <t>ASIG. MPAL.
D.L. 3551/81</t>
  </si>
  <si>
    <t>SUELDO
BASE</t>
  </si>
  <si>
    <t>EE 14</t>
  </si>
  <si>
    <t>EE 15</t>
  </si>
  <si>
    <t>EE 16</t>
  </si>
  <si>
    <t>EE 17</t>
  </si>
  <si>
    <t>EE 18</t>
  </si>
  <si>
    <t>OO 14</t>
  </si>
  <si>
    <t>OO 15</t>
  </si>
  <si>
    <t>OO 16</t>
  </si>
  <si>
    <t>OO 17</t>
  </si>
  <si>
    <t>OO 18</t>
  </si>
  <si>
    <t>ASIG. ALCALDE</t>
  </si>
  <si>
    <t>GRADO</t>
  </si>
  <si>
    <t>JUEZ</t>
  </si>
  <si>
    <t>TOTAL
HABERES
IMPONIBLE</t>
  </si>
  <si>
    <t>OO 13</t>
  </si>
  <si>
    <t>EE 12</t>
  </si>
  <si>
    <t>EE 13</t>
  </si>
  <si>
    <t>OO 19</t>
  </si>
  <si>
    <t>ASIG. PROFESIONAL</t>
  </si>
  <si>
    <t>EE 11</t>
  </si>
  <si>
    <t>AP 3</t>
  </si>
  <si>
    <t>AP 4</t>
  </si>
  <si>
    <t>AP 5</t>
  </si>
  <si>
    <t>AP 6</t>
  </si>
  <si>
    <t>AP 7</t>
  </si>
  <si>
    <t>AP 8</t>
  </si>
  <si>
    <t>AP 9</t>
  </si>
  <si>
    <t>EE 9</t>
  </si>
  <si>
    <t>AP 10</t>
  </si>
  <si>
    <t>EE 10</t>
  </si>
  <si>
    <t>AP 11</t>
  </si>
  <si>
    <t>MUNICIPALIDAD DE CONCHALI
Personal y Remuneraciones</t>
  </si>
  <si>
    <t>SUELDO</t>
  </si>
  <si>
    <t>BASE</t>
  </si>
  <si>
    <t>TERRITORIO NACIONAL</t>
  </si>
  <si>
    <t>%</t>
  </si>
  <si>
    <t>E.U.S.</t>
  </si>
  <si>
    <t>1A</t>
  </si>
  <si>
    <t>VIÁTICOS ADMINISTRACIÓN MUNICIPAL</t>
  </si>
  <si>
    <t xml:space="preserve"> Art. 4 DFL 262/77 Modif por DS 1.363/92, Hda.</t>
  </si>
  <si>
    <t>Nivel Jerárquico (NJ)</t>
  </si>
  <si>
    <t>100% *</t>
  </si>
  <si>
    <t>1 NJ al 5 NJ</t>
  </si>
  <si>
    <t>6 NJ al 11 NJ</t>
  </si>
  <si>
    <t>12 NJ al 20 NJ</t>
  </si>
  <si>
    <t>* Afecto al límite del Art. 8 del D.F.L. N° 262, 1977, Min. Hacienda.</t>
  </si>
  <si>
    <t>VIATICOS AÑO 2019</t>
  </si>
  <si>
    <t>ASIG. Directivo - Jefatura Art.11 Transt. Ley 20.922</t>
  </si>
  <si>
    <t>ALCALDE</t>
  </si>
  <si>
    <t>DIRECTIVO</t>
  </si>
  <si>
    <t>DIRECTIVO- PROFESIONAL</t>
  </si>
  <si>
    <t>TECNICO</t>
  </si>
  <si>
    <t>TECNICO - ADMINISTRATIVO</t>
  </si>
  <si>
    <t>AUXILIAR CHOFER- AUXILIAR</t>
  </si>
  <si>
    <t>ADMINISTRATIVO</t>
  </si>
  <si>
    <t>AUXILIAR</t>
  </si>
  <si>
    <t>AP11</t>
  </si>
  <si>
    <t>JEFATURA (STP)</t>
  </si>
  <si>
    <t>PROFESIONAL - JEFATURA</t>
  </si>
  <si>
    <t>DIRECTIVO- PROFESIONAL
 -JEFATURA</t>
  </si>
  <si>
    <t>DIRECTIVO- PROFESIONAL
- JEFATURA</t>
  </si>
  <si>
    <t>TOTAL 
PMG  
30,6%</t>
  </si>
  <si>
    <r>
      <t xml:space="preserve">Bonif. Base
mensual 
15%                CODIGO 
 </t>
    </r>
    <r>
      <rPr>
        <b/>
        <sz val="14"/>
        <rFont val="Arial"/>
        <family val="2"/>
      </rPr>
      <t>55</t>
    </r>
  </si>
  <si>
    <r>
      <t xml:space="preserve">Bonif. Gest.
Institucional  
mensual 7,6% 
CODIGO
 </t>
    </r>
    <r>
      <rPr>
        <b/>
        <sz val="12"/>
        <rFont val="Arial"/>
        <family val="2"/>
      </rPr>
      <t>34</t>
    </r>
  </si>
  <si>
    <r>
      <t xml:space="preserve">Bonif. Gest. Colectivo
mensual 
 8%              CODIGO 
</t>
    </r>
    <r>
      <rPr>
        <b/>
        <sz val="14"/>
        <rFont val="Arial"/>
        <family val="2"/>
      </rPr>
      <t>47</t>
    </r>
  </si>
  <si>
    <t>TOPE</t>
  </si>
  <si>
    <t>PROFESIONAL</t>
  </si>
  <si>
    <t xml:space="preserve">DIRECTIVO </t>
  </si>
  <si>
    <t>AP6</t>
  </si>
  <si>
    <t>DIRECCION DE ADMINISTRACION Y FINANZAS  
DEPARTAMENTO DE PERSONAL Y REMUNERACIONES</t>
  </si>
  <si>
    <r>
      <rPr>
        <b/>
        <sz val="16"/>
        <rFont val="Arial"/>
        <family val="2"/>
      </rPr>
      <t>CUADRO BASICO DE REMUNERACIONES AÑO 2020</t>
    </r>
    <r>
      <rPr>
        <b/>
        <sz val="10"/>
        <rFont val="Arial"/>
        <family val="2"/>
      </rPr>
      <t xml:space="preserve">
LEY 21.196   A CONTAR DEL 01-12-2019 AL 30-11-2020</t>
    </r>
  </si>
  <si>
    <t xml:space="preserve">REAJUSTE </t>
  </si>
  <si>
    <r>
      <rPr>
        <b/>
        <sz val="16"/>
        <rFont val="Arial"/>
        <family val="2"/>
      </rPr>
      <t>CUADRO BASICO DE REMUNERACIONES AÑO 2021</t>
    </r>
    <r>
      <rPr>
        <b/>
        <sz val="10"/>
        <rFont val="Arial"/>
        <family val="2"/>
      </rPr>
      <t xml:space="preserve">
VIGENTE DESDE EL 01-12-2020 AL 30-11-2021</t>
    </r>
  </si>
  <si>
    <t>ASIG. MPAL.</t>
  </si>
  <si>
    <t>SUBTOTAL</t>
  </si>
  <si>
    <t>VALOR HORA</t>
  </si>
  <si>
    <t xml:space="preserve">VALOR HORA </t>
  </si>
  <si>
    <t>D.L. 3551/81</t>
  </si>
  <si>
    <t>NORMAL</t>
  </si>
  <si>
    <t>HORAS EXTRAS AÑO 2021</t>
  </si>
  <si>
    <t>Rige a contar del 01-12-2020 al 30-11-2021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</si>
</sst>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_(* #,##0.00_);_(* \(#,##0.00\);_(* &quot;-&quot;??_);_(@_)"/>
    <numFmt numFmtId="167" formatCode="#,##0_ ;[Red]\-#,##0\ "/>
    <numFmt numFmtId="168" formatCode="_-* #,##0.00\ _P_t_s_-;\-* #,##0.00\ _P_t_s_-;_-* &quot;-&quot;??\ _P_t_s_-;_-@_-"/>
    <numFmt numFmtId="169" formatCode="_ * #,##0_ ;_ * \-#,##0_ ;_ * &quot;-&quot;??_ ;_ @_ "/>
    <numFmt numFmtId="170" formatCode="_ * #,##0.000_ ;_ * \-#,##0.000_ ;_ * &quot;-&quot;??_ ;_ @_ 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10"/>
      <name val="Bookman Old Style"/>
      <family val="1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Bookman Old Style"/>
      <family val="1"/>
    </font>
    <font>
      <b/>
      <sz val="8"/>
      <name val="Bookman Old Style"/>
      <family val="1"/>
    </font>
    <font>
      <sz val="12"/>
      <name val="Bookman Old Style"/>
      <family val="1"/>
    </font>
    <font>
      <b/>
      <sz val="12"/>
      <name val="Arial"/>
      <family val="2"/>
    </font>
    <font>
      <sz val="9"/>
      <name val="Bookman Old Style"/>
      <family val="1"/>
    </font>
    <font>
      <b/>
      <sz val="12"/>
      <name val="Bookman Old Style"/>
      <family val="1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6"/>
      <name val="Verdana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2">
    <xf numFmtId="0" fontId="0" fillId="0" borderId="0"/>
    <xf numFmtId="0" fontId="38" fillId="0" borderId="0"/>
    <xf numFmtId="0" fontId="35" fillId="0" borderId="0"/>
    <xf numFmtId="0" fontId="36" fillId="0" borderId="0"/>
    <xf numFmtId="0" fontId="37" fillId="0" borderId="0"/>
    <xf numFmtId="3" fontId="29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2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8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0" xfId="0" applyAlignment="1"/>
    <xf numFmtId="0" fontId="25" fillId="0" borderId="0" xfId="0" applyFont="1"/>
    <xf numFmtId="0" fontId="0" fillId="0" borderId="0" xfId="0"/>
    <xf numFmtId="38" fontId="0" fillId="0" borderId="0" xfId="0" applyNumberFormat="1"/>
    <xf numFmtId="0" fontId="25" fillId="0" borderId="0" xfId="14"/>
    <xf numFmtId="0" fontId="41" fillId="0" borderId="3" xfId="14" applyFont="1" applyBorder="1" applyAlignment="1">
      <alignment horizontal="center"/>
    </xf>
    <xf numFmtId="38" fontId="41" fillId="0" borderId="0" xfId="14" applyNumberFormat="1" applyFont="1"/>
    <xf numFmtId="0" fontId="41" fillId="0" borderId="0" xfId="14" applyFont="1"/>
    <xf numFmtId="0" fontId="41" fillId="0" borderId="0" xfId="14" applyFont="1" applyAlignment="1">
      <alignment horizontal="center"/>
    </xf>
    <xf numFmtId="0" fontId="31" fillId="0" borderId="4" xfId="14" applyFont="1" applyBorder="1" applyAlignment="1">
      <alignment horizontal="center"/>
    </xf>
    <xf numFmtId="38" fontId="31" fillId="0" borderId="4" xfId="14" applyNumberFormat="1" applyFont="1" applyBorder="1" applyAlignment="1">
      <alignment horizontal="center"/>
    </xf>
    <xf numFmtId="9" fontId="31" fillId="0" borderId="4" xfId="14" applyNumberFormat="1" applyFont="1" applyBorder="1" applyAlignment="1">
      <alignment horizontal="center"/>
    </xf>
    <xf numFmtId="0" fontId="31" fillId="0" borderId="5" xfId="14" applyFont="1" applyBorder="1" applyAlignment="1">
      <alignment horizontal="center"/>
    </xf>
    <xf numFmtId="38" fontId="31" fillId="0" borderId="5" xfId="14" applyNumberFormat="1" applyFont="1" applyBorder="1" applyAlignment="1">
      <alignment horizontal="center"/>
    </xf>
    <xf numFmtId="9" fontId="31" fillId="0" borderId="5" xfId="14" applyNumberFormat="1" applyFont="1" applyBorder="1" applyAlignment="1">
      <alignment horizontal="center"/>
    </xf>
    <xf numFmtId="0" fontId="41" fillId="0" borderId="6" xfId="14" applyFont="1" applyBorder="1" applyAlignment="1">
      <alignment horizontal="center"/>
    </xf>
    <xf numFmtId="9" fontId="41" fillId="0" borderId="6" xfId="14" applyNumberFormat="1" applyFont="1" applyBorder="1"/>
    <xf numFmtId="38" fontId="41" fillId="0" borderId="6" xfId="14" applyNumberFormat="1" applyFont="1" applyBorder="1"/>
    <xf numFmtId="9" fontId="41" fillId="0" borderId="3" xfId="14" applyNumberFormat="1" applyFont="1" applyBorder="1"/>
    <xf numFmtId="38" fontId="41" fillId="0" borderId="3" xfId="14" applyNumberFormat="1" applyFont="1" applyBorder="1"/>
    <xf numFmtId="0" fontId="41" fillId="0" borderId="0" xfId="14" applyFont="1" applyBorder="1" applyAlignment="1">
      <alignment horizontal="center"/>
    </xf>
    <xf numFmtId="9" fontId="41" fillId="0" borderId="0" xfId="14" applyNumberFormat="1" applyFont="1" applyBorder="1"/>
    <xf numFmtId="38" fontId="31" fillId="0" borderId="0" xfId="14" applyNumberFormat="1" applyFont="1" applyBorder="1"/>
    <xf numFmtId="38" fontId="41" fillId="0" borderId="0" xfId="14" applyNumberFormat="1" applyFont="1" applyBorder="1"/>
    <xf numFmtId="0" fontId="46" fillId="0" borderId="10" xfId="0" applyFont="1" applyFill="1" applyBorder="1"/>
    <xf numFmtId="0" fontId="47" fillId="0" borderId="0" xfId="0" applyFont="1" applyBorder="1"/>
    <xf numFmtId="9" fontId="46" fillId="0" borderId="0" xfId="0" applyNumberFormat="1" applyFont="1" applyFill="1" applyBorder="1" applyAlignment="1">
      <alignment horizontal="center"/>
    </xf>
    <xf numFmtId="0" fontId="47" fillId="0" borderId="11" xfId="0" applyFont="1" applyBorder="1"/>
    <xf numFmtId="3" fontId="46" fillId="0" borderId="0" xfId="0" applyNumberFormat="1" applyFont="1" applyFill="1" applyBorder="1"/>
    <xf numFmtId="1" fontId="30" fillId="0" borderId="0" xfId="0" applyNumberFormat="1" applyFont="1" applyBorder="1" applyAlignment="1">
      <alignment vertical="center" wrapText="1"/>
    </xf>
    <xf numFmtId="38" fontId="41" fillId="0" borderId="1" xfId="14" applyNumberFormat="1" applyFont="1" applyBorder="1"/>
    <xf numFmtId="0" fontId="43" fillId="0" borderId="0" xfId="14" applyFont="1" applyAlignment="1">
      <alignment wrapText="1"/>
    </xf>
    <xf numFmtId="0" fontId="0" fillId="3" borderId="0" xfId="0" applyFill="1"/>
    <xf numFmtId="3" fontId="0" fillId="3" borderId="0" xfId="0" applyNumberFormat="1" applyFill="1"/>
    <xf numFmtId="37" fontId="34" fillId="3" borderId="0" xfId="0" applyNumberFormat="1" applyFont="1" applyFill="1"/>
    <xf numFmtId="0" fontId="0" fillId="0" borderId="0" xfId="0" applyAlignment="1">
      <alignment horizontal="left"/>
    </xf>
    <xf numFmtId="169" fontId="0" fillId="0" borderId="0" xfId="225" applyNumberFormat="1" applyFont="1"/>
    <xf numFmtId="0" fontId="27" fillId="0" borderId="0" xfId="0" applyFont="1" applyAlignment="1">
      <alignment wrapText="1"/>
    </xf>
    <xf numFmtId="38" fontId="31" fillId="3" borderId="0" xfId="0" applyNumberFormat="1" applyFont="1" applyFill="1"/>
    <xf numFmtId="0" fontId="31" fillId="3" borderId="0" xfId="0" applyFont="1" applyFill="1"/>
    <xf numFmtId="0" fontId="0" fillId="3" borderId="0" xfId="0" applyFill="1" applyBorder="1"/>
    <xf numFmtId="169" fontId="34" fillId="3" borderId="0" xfId="225" applyNumberFormat="1" applyFont="1" applyFill="1"/>
    <xf numFmtId="0" fontId="25" fillId="3" borderId="0" xfId="0" applyFont="1" applyFill="1"/>
    <xf numFmtId="0" fontId="25" fillId="3" borderId="0" xfId="0" applyFont="1" applyFill="1" applyAlignment="1">
      <alignment horizontal="center"/>
    </xf>
    <xf numFmtId="38" fontId="0" fillId="3" borderId="0" xfId="0" applyNumberFormat="1" applyFill="1" applyBorder="1"/>
    <xf numFmtId="169" fontId="0" fillId="3" borderId="0" xfId="225" applyNumberFormat="1" applyFont="1" applyFill="1"/>
    <xf numFmtId="169" fontId="25" fillId="3" borderId="0" xfId="225" applyNumberFormat="1" applyFont="1" applyFill="1"/>
    <xf numFmtId="0" fontId="25" fillId="0" borderId="1" xfId="0" applyFont="1" applyBorder="1" applyAlignment="1">
      <alignment horizontal="center"/>
    </xf>
    <xf numFmtId="167" fontId="25" fillId="3" borderId="1" xfId="0" applyNumberFormat="1" applyFont="1" applyFill="1" applyBorder="1"/>
    <xf numFmtId="167" fontId="27" fillId="4" borderId="1" xfId="0" applyNumberFormat="1" applyFont="1" applyFill="1" applyBorder="1"/>
    <xf numFmtId="0" fontId="25" fillId="3" borderId="1" xfId="0" applyFont="1" applyFill="1" applyBorder="1" applyAlignment="1">
      <alignment horizontal="center"/>
    </xf>
    <xf numFmtId="38" fontId="25" fillId="5" borderId="1" xfId="0" applyNumberFormat="1" applyFont="1" applyFill="1" applyBorder="1"/>
    <xf numFmtId="38" fontId="25" fillId="3" borderId="1" xfId="0" applyNumberFormat="1" applyFont="1" applyFill="1" applyBorder="1"/>
    <xf numFmtId="0" fontId="25" fillId="3" borderId="3" xfId="0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38" fontId="25" fillId="5" borderId="1" xfId="0" applyNumberFormat="1" applyFont="1" applyFill="1" applyBorder="1" applyAlignment="1">
      <alignment horizontal="center"/>
    </xf>
    <xf numFmtId="0" fontId="32" fillId="0" borderId="15" xfId="0" applyFont="1" applyBorder="1" applyAlignment="1">
      <alignment horizontal="left" vertical="center"/>
    </xf>
    <xf numFmtId="165" fontId="27" fillId="0" borderId="0" xfId="0" applyNumberFormat="1" applyFont="1" applyBorder="1" applyAlignment="1"/>
    <xf numFmtId="0" fontId="32" fillId="0" borderId="15" xfId="0" applyFont="1" applyBorder="1" applyAlignment="1">
      <alignment horizontal="center" vertical="center"/>
    </xf>
    <xf numFmtId="0" fontId="0" fillId="3" borderId="0" xfId="0" applyFill="1" applyBorder="1" applyAlignment="1"/>
    <xf numFmtId="38" fontId="28" fillId="3" borderId="15" xfId="0" applyNumberFormat="1" applyFont="1" applyFill="1" applyBorder="1" applyAlignment="1">
      <alignment horizontal="center" vertical="center" wrapText="1"/>
    </xf>
    <xf numFmtId="38" fontId="28" fillId="4" borderId="15" xfId="0" applyNumberFormat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left"/>
    </xf>
    <xf numFmtId="38" fontId="25" fillId="4" borderId="17" xfId="0" applyNumberFormat="1" applyFont="1" applyFill="1" applyBorder="1"/>
    <xf numFmtId="0" fontId="25" fillId="0" borderId="18" xfId="0" applyFont="1" applyBorder="1" applyAlignment="1">
      <alignment horizontal="left"/>
    </xf>
    <xf numFmtId="0" fontId="25" fillId="0" borderId="18" xfId="0" applyFont="1" applyBorder="1" applyAlignment="1">
      <alignment horizontal="left" wrapText="1"/>
    </xf>
    <xf numFmtId="0" fontId="25" fillId="0" borderId="18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center"/>
    </xf>
    <xf numFmtId="167" fontId="25" fillId="3" borderId="21" xfId="0" applyNumberFormat="1" applyFont="1" applyFill="1" applyBorder="1"/>
    <xf numFmtId="0" fontId="25" fillId="3" borderId="20" xfId="0" applyFont="1" applyFill="1" applyBorder="1" applyAlignment="1">
      <alignment horizontal="center"/>
    </xf>
    <xf numFmtId="38" fontId="25" fillId="3" borderId="21" xfId="0" applyNumberFormat="1" applyFont="1" applyFill="1" applyBorder="1"/>
    <xf numFmtId="38" fontId="25" fillId="4" borderId="22" xfId="0" applyNumberFormat="1" applyFont="1" applyFill="1" applyBorder="1"/>
    <xf numFmtId="169" fontId="25" fillId="3" borderId="0" xfId="225" applyNumberFormat="1" applyFont="1" applyFill="1" applyAlignment="1">
      <alignment horizontal="center"/>
    </xf>
    <xf numFmtId="170" fontId="27" fillId="0" borderId="0" xfId="225" applyNumberFormat="1" applyFont="1" applyAlignment="1">
      <alignment wrapText="1"/>
    </xf>
    <xf numFmtId="38" fontId="28" fillId="6" borderId="15" xfId="0" applyNumberFormat="1" applyFont="1" applyFill="1" applyBorder="1" applyAlignment="1">
      <alignment horizontal="center" vertical="center" wrapText="1"/>
    </xf>
    <xf numFmtId="167" fontId="0" fillId="3" borderId="3" xfId="0" applyNumberFormat="1" applyFill="1" applyBorder="1"/>
    <xf numFmtId="167" fontId="0" fillId="0" borderId="3" xfId="0" applyNumberFormat="1" applyBorder="1"/>
    <xf numFmtId="0" fontId="26" fillId="6" borderId="15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 vertical="center" wrapText="1"/>
    </xf>
    <xf numFmtId="169" fontId="27" fillId="3" borderId="0" xfId="225" applyNumberFormat="1" applyFont="1" applyFill="1"/>
    <xf numFmtId="167" fontId="33" fillId="0" borderId="23" xfId="14" applyNumberFormat="1" applyFont="1" applyFill="1" applyBorder="1"/>
    <xf numFmtId="0" fontId="25" fillId="0" borderId="0" xfId="14"/>
    <xf numFmtId="0" fontId="31" fillId="0" borderId="0" xfId="14" applyFont="1" applyAlignment="1">
      <alignment horizontal="left" wrapText="1"/>
    </xf>
    <xf numFmtId="0" fontId="40" fillId="0" borderId="2" xfId="14" applyFont="1" applyBorder="1" applyAlignment="1">
      <alignment horizontal="center"/>
    </xf>
    <xf numFmtId="38" fontId="40" fillId="0" borderId="2" xfId="14" applyNumberFormat="1" applyFont="1" applyBorder="1" applyAlignment="1">
      <alignment horizontal="center"/>
    </xf>
    <xf numFmtId="0" fontId="28" fillId="0" borderId="2" xfId="14" applyFont="1" applyBorder="1" applyAlignment="1">
      <alignment horizontal="center"/>
    </xf>
    <xf numFmtId="0" fontId="28" fillId="2" borderId="2" xfId="14" applyFont="1" applyFill="1" applyBorder="1" applyAlignment="1">
      <alignment horizontal="center"/>
    </xf>
    <xf numFmtId="0" fontId="40" fillId="0" borderId="1" xfId="14" applyFont="1" applyBorder="1" applyAlignment="1">
      <alignment horizontal="center"/>
    </xf>
    <xf numFmtId="38" fontId="40" fillId="0" borderId="1" xfId="14" applyNumberFormat="1" applyFont="1" applyBorder="1" applyAlignment="1">
      <alignment horizontal="center"/>
    </xf>
    <xf numFmtId="0" fontId="28" fillId="0" borderId="1" xfId="14" applyFont="1" applyBorder="1" applyAlignment="1">
      <alignment horizontal="center"/>
    </xf>
    <xf numFmtId="9" fontId="34" fillId="2" borderId="1" xfId="14" applyNumberFormat="1" applyFont="1" applyFill="1" applyBorder="1" applyAlignment="1">
      <alignment horizontal="center"/>
    </xf>
    <xf numFmtId="9" fontId="27" fillId="2" borderId="1" xfId="14" applyNumberFormat="1" applyFont="1" applyFill="1" applyBorder="1" applyAlignment="1">
      <alignment horizontal="center"/>
    </xf>
    <xf numFmtId="167" fontId="33" fillId="0" borderId="1" xfId="14" applyNumberFormat="1" applyFont="1" applyBorder="1"/>
    <xf numFmtId="38" fontId="52" fillId="0" borderId="3" xfId="14" applyNumberFormat="1" applyFont="1" applyBorder="1"/>
    <xf numFmtId="38" fontId="42" fillId="2" borderId="3" xfId="14" applyNumberFormat="1" applyFont="1" applyFill="1" applyBorder="1"/>
    <xf numFmtId="49" fontId="30" fillId="0" borderId="3" xfId="14" applyNumberFormat="1" applyFont="1" applyBorder="1" applyAlignment="1">
      <alignment horizontal="center"/>
    </xf>
    <xf numFmtId="49" fontId="30" fillId="0" borderId="1" xfId="14" applyNumberFormat="1" applyFont="1" applyBorder="1" applyAlignment="1">
      <alignment horizontal="center"/>
    </xf>
    <xf numFmtId="0" fontId="5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46" fillId="0" borderId="12" xfId="0" applyFont="1" applyFill="1" applyBorder="1" applyAlignment="1">
      <alignment horizontal="left"/>
    </xf>
    <xf numFmtId="0" fontId="46" fillId="0" borderId="13" xfId="0" applyFont="1" applyFill="1" applyBorder="1" applyAlignment="1">
      <alignment horizontal="left"/>
    </xf>
    <xf numFmtId="0" fontId="46" fillId="0" borderId="14" xfId="0" applyFont="1" applyFill="1" applyBorder="1" applyAlignment="1">
      <alignment horizontal="left"/>
    </xf>
    <xf numFmtId="0" fontId="43" fillId="0" borderId="0" xfId="14" applyFont="1" applyAlignment="1">
      <alignment wrapText="1"/>
    </xf>
    <xf numFmtId="0" fontId="44" fillId="0" borderId="0" xfId="14" applyFont="1" applyAlignment="1">
      <alignment horizontal="center"/>
    </xf>
    <xf numFmtId="0" fontId="45" fillId="0" borderId="7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31" fillId="0" borderId="0" xfId="14" applyFont="1" applyAlignment="1">
      <alignment horizontal="left" wrapText="1"/>
    </xf>
    <xf numFmtId="0" fontId="39" fillId="0" borderId="0" xfId="14" applyFont="1" applyAlignment="1">
      <alignment horizontal="center"/>
    </xf>
  </cellXfs>
  <cellStyles count="312">
    <cellStyle name="Millares" xfId="225" builtinId="3"/>
    <cellStyle name="Millares [0] 2" xfId="63" xr:uid="{00000000-0005-0000-0000-000001000000}"/>
    <cellStyle name="Millares [0] 2 2" xfId="168" xr:uid="{00000000-0005-0000-0000-000002000000}"/>
    <cellStyle name="Millares 10" xfId="111" xr:uid="{00000000-0005-0000-0000-000003000000}"/>
    <cellStyle name="Millares 10 2" xfId="214" xr:uid="{00000000-0005-0000-0000-000004000000}"/>
    <cellStyle name="Millares 11" xfId="108" xr:uid="{00000000-0005-0000-0000-000005000000}"/>
    <cellStyle name="Millares 11 2" xfId="211" xr:uid="{00000000-0005-0000-0000-000006000000}"/>
    <cellStyle name="Millares 12" xfId="107" xr:uid="{00000000-0005-0000-0000-000007000000}"/>
    <cellStyle name="Millares 12 2" xfId="210" xr:uid="{00000000-0005-0000-0000-000008000000}"/>
    <cellStyle name="Millares 13" xfId="76" xr:uid="{00000000-0005-0000-0000-000009000000}"/>
    <cellStyle name="Millares 13 2" xfId="180" xr:uid="{00000000-0005-0000-0000-00000A000000}"/>
    <cellStyle name="Millares 14" xfId="301" xr:uid="{00000000-0005-0000-0000-00000B000000}"/>
    <cellStyle name="Millares 2" xfId="8" xr:uid="{00000000-0005-0000-0000-00000C000000}"/>
    <cellStyle name="Millares 2 2" xfId="9" xr:uid="{00000000-0005-0000-0000-00000D000000}"/>
    <cellStyle name="Millares 2 2 2" xfId="45" xr:uid="{00000000-0005-0000-0000-00000E000000}"/>
    <cellStyle name="Millares 2 2 2 2" xfId="150" xr:uid="{00000000-0005-0000-0000-00000F000000}"/>
    <cellStyle name="Millares 2 2 3" xfId="83" xr:uid="{00000000-0005-0000-0000-000010000000}"/>
    <cellStyle name="Millares 2 2 3 2" xfId="186" xr:uid="{00000000-0005-0000-0000-000011000000}"/>
    <cellStyle name="Millares 2 2 4" xfId="117" xr:uid="{00000000-0005-0000-0000-000012000000}"/>
    <cellStyle name="Millares 2 3" xfId="10" xr:uid="{00000000-0005-0000-0000-000013000000}"/>
    <cellStyle name="Millares 2 3 2" xfId="46" xr:uid="{00000000-0005-0000-0000-000014000000}"/>
    <cellStyle name="Millares 2 3 2 2" xfId="151" xr:uid="{00000000-0005-0000-0000-000015000000}"/>
    <cellStyle name="Millares 2 3 2 2 2" xfId="220" xr:uid="{00000000-0005-0000-0000-000016000000}"/>
    <cellStyle name="Millares 2 3 3" xfId="84" xr:uid="{00000000-0005-0000-0000-000017000000}"/>
    <cellStyle name="Millares 2 3 3 2" xfId="187" xr:uid="{00000000-0005-0000-0000-000018000000}"/>
    <cellStyle name="Millares 2 3 3 2 2" xfId="223" xr:uid="{00000000-0005-0000-0000-000019000000}"/>
    <cellStyle name="Millares 2 3 4" xfId="118" xr:uid="{00000000-0005-0000-0000-00001A000000}"/>
    <cellStyle name="Millares 2 3 4 2" xfId="217" xr:uid="{00000000-0005-0000-0000-00001B000000}"/>
    <cellStyle name="Millares 2 4" xfId="11" xr:uid="{00000000-0005-0000-0000-00001C000000}"/>
    <cellStyle name="Millares 2 4 2" xfId="47" xr:uid="{00000000-0005-0000-0000-00001D000000}"/>
    <cellStyle name="Millares 2 4 2 2" xfId="152" xr:uid="{00000000-0005-0000-0000-00001E000000}"/>
    <cellStyle name="Millares 2 4 2 2 2" xfId="221" xr:uid="{00000000-0005-0000-0000-00001F000000}"/>
    <cellStyle name="Millares 2 4 3" xfId="85" xr:uid="{00000000-0005-0000-0000-000020000000}"/>
    <cellStyle name="Millares 2 4 3 2" xfId="188" xr:uid="{00000000-0005-0000-0000-000021000000}"/>
    <cellStyle name="Millares 2 4 3 2 2" xfId="224" xr:uid="{00000000-0005-0000-0000-000022000000}"/>
    <cellStyle name="Millares 2 4 4" xfId="119" xr:uid="{00000000-0005-0000-0000-000023000000}"/>
    <cellStyle name="Millares 2 4 4 2" xfId="218" xr:uid="{00000000-0005-0000-0000-000024000000}"/>
    <cellStyle name="Millares 2 5" xfId="12" xr:uid="{00000000-0005-0000-0000-000025000000}"/>
    <cellStyle name="Millares 2 5 2" xfId="48" xr:uid="{00000000-0005-0000-0000-000026000000}"/>
    <cellStyle name="Millares 2 5 2 2" xfId="153" xr:uid="{00000000-0005-0000-0000-000027000000}"/>
    <cellStyle name="Millares 2 5 3" xfId="86" xr:uid="{00000000-0005-0000-0000-000028000000}"/>
    <cellStyle name="Millares 2 5 3 2" xfId="189" xr:uid="{00000000-0005-0000-0000-000029000000}"/>
    <cellStyle name="Millares 2 5 4" xfId="120" xr:uid="{00000000-0005-0000-0000-00002A000000}"/>
    <cellStyle name="Millares 2 6" xfId="13" xr:uid="{00000000-0005-0000-0000-00002B000000}"/>
    <cellStyle name="Millares 2 6 2" xfId="121" xr:uid="{00000000-0005-0000-0000-00002C000000}"/>
    <cellStyle name="Millares 2 6 2 2" xfId="219" xr:uid="{00000000-0005-0000-0000-00002D000000}"/>
    <cellStyle name="Millares 2 7" xfId="82" xr:uid="{00000000-0005-0000-0000-00002E000000}"/>
    <cellStyle name="Millares 2 7 2" xfId="185" xr:uid="{00000000-0005-0000-0000-00002F000000}"/>
    <cellStyle name="Millares 2 7 2 2" xfId="222" xr:uid="{00000000-0005-0000-0000-000030000000}"/>
    <cellStyle name="Millares 2 8" xfId="75" xr:uid="{00000000-0005-0000-0000-000031000000}"/>
    <cellStyle name="Millares 2 9" xfId="116" xr:uid="{00000000-0005-0000-0000-000032000000}"/>
    <cellStyle name="Millares 2 9 2" xfId="216" xr:uid="{00000000-0005-0000-0000-000033000000}"/>
    <cellStyle name="Millares 3" xfId="7" xr:uid="{00000000-0005-0000-0000-000034000000}"/>
    <cellStyle name="Millares 3 2" xfId="44" xr:uid="{00000000-0005-0000-0000-000035000000}"/>
    <cellStyle name="Millares 3 2 2" xfId="149" xr:uid="{00000000-0005-0000-0000-000036000000}"/>
    <cellStyle name="Millares 3 3" xfId="81" xr:uid="{00000000-0005-0000-0000-000037000000}"/>
    <cellStyle name="Millares 3 3 2" xfId="184" xr:uid="{00000000-0005-0000-0000-000038000000}"/>
    <cellStyle name="Millares 3 4" xfId="115" xr:uid="{00000000-0005-0000-0000-000039000000}"/>
    <cellStyle name="Millares 4" xfId="31" xr:uid="{00000000-0005-0000-0000-00003A000000}"/>
    <cellStyle name="Millares 4 2" xfId="66" xr:uid="{00000000-0005-0000-0000-00003B000000}"/>
    <cellStyle name="Millares 4 2 2" xfId="171" xr:uid="{00000000-0005-0000-0000-00003C000000}"/>
    <cellStyle name="Millares 4 3" xfId="103" xr:uid="{00000000-0005-0000-0000-00003D000000}"/>
    <cellStyle name="Millares 4 3 2" xfId="206" xr:uid="{00000000-0005-0000-0000-00003E000000}"/>
    <cellStyle name="Millares 4 4" xfId="138" xr:uid="{00000000-0005-0000-0000-00003F000000}"/>
    <cellStyle name="Millares 5" xfId="79" xr:uid="{00000000-0005-0000-0000-000040000000}"/>
    <cellStyle name="Millares 5 2" xfId="182" xr:uid="{00000000-0005-0000-0000-000041000000}"/>
    <cellStyle name="Millares 6" xfId="106" xr:uid="{00000000-0005-0000-0000-000042000000}"/>
    <cellStyle name="Millares 6 2" xfId="209" xr:uid="{00000000-0005-0000-0000-000043000000}"/>
    <cellStyle name="Millares 7" xfId="105" xr:uid="{00000000-0005-0000-0000-000044000000}"/>
    <cellStyle name="Millares 7 2" xfId="208" xr:uid="{00000000-0005-0000-0000-000045000000}"/>
    <cellStyle name="Millares 8" xfId="109" xr:uid="{00000000-0005-0000-0000-000046000000}"/>
    <cellStyle name="Millares 8 2" xfId="212" xr:uid="{00000000-0005-0000-0000-000047000000}"/>
    <cellStyle name="Millares 9" xfId="110" xr:uid="{00000000-0005-0000-0000-000048000000}"/>
    <cellStyle name="Millares 9 2" xfId="213" xr:uid="{00000000-0005-0000-0000-000049000000}"/>
    <cellStyle name="Moneda 2" xfId="242" xr:uid="{00000000-0005-0000-0000-00004A000000}"/>
    <cellStyle name="Moneda 2 2" xfId="259" xr:uid="{00000000-0005-0000-0000-00004B000000}"/>
    <cellStyle name="Moneda 2 2 2" xfId="295" xr:uid="{00000000-0005-0000-0000-00004C000000}"/>
    <cellStyle name="Moneda 2 3" xfId="278" xr:uid="{00000000-0005-0000-0000-00004D000000}"/>
    <cellStyle name="Normal" xfId="0" builtinId="0"/>
    <cellStyle name="Normal 10" xfId="23" xr:uid="{00000000-0005-0000-0000-00004F000000}"/>
    <cellStyle name="Normal 10 2" xfId="57" xr:uid="{00000000-0005-0000-0000-000050000000}"/>
    <cellStyle name="Normal 10 2 2" xfId="162" xr:uid="{00000000-0005-0000-0000-000051000000}"/>
    <cellStyle name="Normal 10 2 2 2" xfId="287" xr:uid="{00000000-0005-0000-0000-000052000000}"/>
    <cellStyle name="Normal 10 2 3" xfId="251" xr:uid="{00000000-0005-0000-0000-000053000000}"/>
    <cellStyle name="Normal 10 3" xfId="95" xr:uid="{00000000-0005-0000-0000-000054000000}"/>
    <cellStyle name="Normal 10 3 2" xfId="198" xr:uid="{00000000-0005-0000-0000-000055000000}"/>
    <cellStyle name="Normal 10 3 3" xfId="270" xr:uid="{00000000-0005-0000-0000-000056000000}"/>
    <cellStyle name="Normal 10 4" xfId="130" xr:uid="{00000000-0005-0000-0000-000057000000}"/>
    <cellStyle name="Normal 10 5" xfId="234" xr:uid="{00000000-0005-0000-0000-000058000000}"/>
    <cellStyle name="Normal 11" xfId="24" xr:uid="{00000000-0005-0000-0000-000059000000}"/>
    <cellStyle name="Normal 11 2" xfId="58" xr:uid="{00000000-0005-0000-0000-00005A000000}"/>
    <cellStyle name="Normal 11 2 2" xfId="163" xr:uid="{00000000-0005-0000-0000-00005B000000}"/>
    <cellStyle name="Normal 11 2 2 2" xfId="293" xr:uid="{00000000-0005-0000-0000-00005C000000}"/>
    <cellStyle name="Normal 11 2 3" xfId="257" xr:uid="{00000000-0005-0000-0000-00005D000000}"/>
    <cellStyle name="Normal 11 3" xfId="96" xr:uid="{00000000-0005-0000-0000-00005E000000}"/>
    <cellStyle name="Normal 11 3 2" xfId="199" xr:uid="{00000000-0005-0000-0000-00005F000000}"/>
    <cellStyle name="Normal 11 3 3" xfId="276" xr:uid="{00000000-0005-0000-0000-000060000000}"/>
    <cellStyle name="Normal 11 4" xfId="131" xr:uid="{00000000-0005-0000-0000-000061000000}"/>
    <cellStyle name="Normal 11 5" xfId="240" xr:uid="{00000000-0005-0000-0000-000062000000}"/>
    <cellStyle name="Normal 12" xfId="25" xr:uid="{00000000-0005-0000-0000-000063000000}"/>
    <cellStyle name="Normal 12 2" xfId="59" xr:uid="{00000000-0005-0000-0000-000064000000}"/>
    <cellStyle name="Normal 12 2 2" xfId="164" xr:uid="{00000000-0005-0000-0000-000065000000}"/>
    <cellStyle name="Normal 12 2 2 2" xfId="294" xr:uid="{00000000-0005-0000-0000-000066000000}"/>
    <cellStyle name="Normal 12 2 3" xfId="258" xr:uid="{00000000-0005-0000-0000-000067000000}"/>
    <cellStyle name="Normal 12 3" xfId="97" xr:uid="{00000000-0005-0000-0000-000068000000}"/>
    <cellStyle name="Normal 12 3 2" xfId="200" xr:uid="{00000000-0005-0000-0000-000069000000}"/>
    <cellStyle name="Normal 12 3 3" xfId="277" xr:uid="{00000000-0005-0000-0000-00006A000000}"/>
    <cellStyle name="Normal 12 4" xfId="132" xr:uid="{00000000-0005-0000-0000-00006B000000}"/>
    <cellStyle name="Normal 12 5" xfId="241" xr:uid="{00000000-0005-0000-0000-00006C000000}"/>
    <cellStyle name="Normal 13" xfId="26" xr:uid="{00000000-0005-0000-0000-00006D000000}"/>
    <cellStyle name="Normal 13 2" xfId="60" xr:uid="{00000000-0005-0000-0000-00006E000000}"/>
    <cellStyle name="Normal 13 2 2" xfId="165" xr:uid="{00000000-0005-0000-0000-00006F000000}"/>
    <cellStyle name="Normal 13 2 2 2" xfId="296" xr:uid="{00000000-0005-0000-0000-000070000000}"/>
    <cellStyle name="Normal 13 2 3" xfId="260" xr:uid="{00000000-0005-0000-0000-000071000000}"/>
    <cellStyle name="Normal 13 3" xfId="98" xr:uid="{00000000-0005-0000-0000-000072000000}"/>
    <cellStyle name="Normal 13 3 2" xfId="201" xr:uid="{00000000-0005-0000-0000-000073000000}"/>
    <cellStyle name="Normal 13 3 3" xfId="279" xr:uid="{00000000-0005-0000-0000-000074000000}"/>
    <cellStyle name="Normal 13 4" xfId="133" xr:uid="{00000000-0005-0000-0000-000075000000}"/>
    <cellStyle name="Normal 13 5" xfId="243" xr:uid="{00000000-0005-0000-0000-000076000000}"/>
    <cellStyle name="Normal 14" xfId="27" xr:uid="{00000000-0005-0000-0000-000077000000}"/>
    <cellStyle name="Normal 14 2" xfId="61" xr:uid="{00000000-0005-0000-0000-000078000000}"/>
    <cellStyle name="Normal 14 2 2" xfId="166" xr:uid="{00000000-0005-0000-0000-000079000000}"/>
    <cellStyle name="Normal 14 2 3" xfId="280" xr:uid="{00000000-0005-0000-0000-00007A000000}"/>
    <cellStyle name="Normal 14 3" xfId="99" xr:uid="{00000000-0005-0000-0000-00007B000000}"/>
    <cellStyle name="Normal 14 3 2" xfId="202" xr:uid="{00000000-0005-0000-0000-00007C000000}"/>
    <cellStyle name="Normal 14 4" xfId="134" xr:uid="{00000000-0005-0000-0000-00007D000000}"/>
    <cellStyle name="Normal 14 5" xfId="244" xr:uid="{00000000-0005-0000-0000-00007E000000}"/>
    <cellStyle name="Normal 15" xfId="28" xr:uid="{00000000-0005-0000-0000-00007F000000}"/>
    <cellStyle name="Normal 15 2" xfId="62" xr:uid="{00000000-0005-0000-0000-000080000000}"/>
    <cellStyle name="Normal 15 2 2" xfId="167" xr:uid="{00000000-0005-0000-0000-000081000000}"/>
    <cellStyle name="Normal 15 2 3" xfId="297" xr:uid="{00000000-0005-0000-0000-000082000000}"/>
    <cellStyle name="Normal 15 3" xfId="100" xr:uid="{00000000-0005-0000-0000-000083000000}"/>
    <cellStyle name="Normal 15 3 2" xfId="203" xr:uid="{00000000-0005-0000-0000-000084000000}"/>
    <cellStyle name="Normal 15 4" xfId="135" xr:uid="{00000000-0005-0000-0000-000085000000}"/>
    <cellStyle name="Normal 15 5" xfId="261" xr:uid="{00000000-0005-0000-0000-000086000000}"/>
    <cellStyle name="Normal 16" xfId="29" xr:uid="{00000000-0005-0000-0000-000087000000}"/>
    <cellStyle name="Normal 16 2" xfId="64" xr:uid="{00000000-0005-0000-0000-000088000000}"/>
    <cellStyle name="Normal 16 2 2" xfId="169" xr:uid="{00000000-0005-0000-0000-000089000000}"/>
    <cellStyle name="Normal 16 3" xfId="101" xr:uid="{00000000-0005-0000-0000-00008A000000}"/>
    <cellStyle name="Normal 16 3 2" xfId="204" xr:uid="{00000000-0005-0000-0000-00008B000000}"/>
    <cellStyle name="Normal 16 4" xfId="136" xr:uid="{00000000-0005-0000-0000-00008C000000}"/>
    <cellStyle name="Normal 16 5" xfId="263" xr:uid="{00000000-0005-0000-0000-00008D000000}"/>
    <cellStyle name="Normal 17" xfId="30" xr:uid="{00000000-0005-0000-0000-00008E000000}"/>
    <cellStyle name="Normal 17 2" xfId="65" xr:uid="{00000000-0005-0000-0000-00008F000000}"/>
    <cellStyle name="Normal 17 2 2" xfId="170" xr:uid="{00000000-0005-0000-0000-000090000000}"/>
    <cellStyle name="Normal 17 3" xfId="102" xr:uid="{00000000-0005-0000-0000-000091000000}"/>
    <cellStyle name="Normal 17 3 2" xfId="205" xr:uid="{00000000-0005-0000-0000-000092000000}"/>
    <cellStyle name="Normal 17 4" xfId="137" xr:uid="{00000000-0005-0000-0000-000093000000}"/>
    <cellStyle name="Normal 17 5" xfId="262" xr:uid="{00000000-0005-0000-0000-000094000000}"/>
    <cellStyle name="Normal 18" xfId="32" xr:uid="{00000000-0005-0000-0000-000095000000}"/>
    <cellStyle name="Normal 18 2" xfId="67" xr:uid="{00000000-0005-0000-0000-000096000000}"/>
    <cellStyle name="Normal 18 2 2" xfId="172" xr:uid="{00000000-0005-0000-0000-000097000000}"/>
    <cellStyle name="Normal 18 3" xfId="104" xr:uid="{00000000-0005-0000-0000-000098000000}"/>
    <cellStyle name="Normal 18 3 2" xfId="207" xr:uid="{00000000-0005-0000-0000-000099000000}"/>
    <cellStyle name="Normal 18 4" xfId="139" xr:uid="{00000000-0005-0000-0000-00009A000000}"/>
    <cellStyle name="Normal 18 5" xfId="298" xr:uid="{00000000-0005-0000-0000-00009B000000}"/>
    <cellStyle name="Normal 19" xfId="33" xr:uid="{00000000-0005-0000-0000-00009C000000}"/>
    <cellStyle name="Normal 19 2" xfId="68" xr:uid="{00000000-0005-0000-0000-00009D000000}"/>
    <cellStyle name="Normal 19 2 2" xfId="173" xr:uid="{00000000-0005-0000-0000-00009E000000}"/>
    <cellStyle name="Normal 19 3" xfId="140" xr:uid="{00000000-0005-0000-0000-00009F000000}"/>
    <cellStyle name="Normal 19 4" xfId="299" xr:uid="{00000000-0005-0000-0000-0000A0000000}"/>
    <cellStyle name="Normal 2" xfId="1" xr:uid="{00000000-0005-0000-0000-0000A1000000}"/>
    <cellStyle name="Normal 2 2" xfId="15" xr:uid="{00000000-0005-0000-0000-0000A2000000}"/>
    <cellStyle name="Normal 2 2 2" xfId="49" xr:uid="{00000000-0005-0000-0000-0000A3000000}"/>
    <cellStyle name="Normal 2 2 2 2" xfId="154" xr:uid="{00000000-0005-0000-0000-0000A4000000}"/>
    <cellStyle name="Normal 2 2 2 2 2" xfId="289" xr:uid="{00000000-0005-0000-0000-0000A5000000}"/>
    <cellStyle name="Normal 2 2 2 2 3" xfId="253" xr:uid="{00000000-0005-0000-0000-0000A6000000}"/>
    <cellStyle name="Normal 2 2 2 3" xfId="272" xr:uid="{00000000-0005-0000-0000-0000A7000000}"/>
    <cellStyle name="Normal 2 2 2 4" xfId="236" xr:uid="{00000000-0005-0000-0000-0000A8000000}"/>
    <cellStyle name="Normal 2 2 3" xfId="87" xr:uid="{00000000-0005-0000-0000-0000A9000000}"/>
    <cellStyle name="Normal 2 2 3 2" xfId="190" xr:uid="{00000000-0005-0000-0000-0000AA000000}"/>
    <cellStyle name="Normal 2 2 3 2 2" xfId="282" xr:uid="{00000000-0005-0000-0000-0000AB000000}"/>
    <cellStyle name="Normal 2 2 3 3" xfId="246" xr:uid="{00000000-0005-0000-0000-0000AC000000}"/>
    <cellStyle name="Normal 2 2 4" xfId="122" xr:uid="{00000000-0005-0000-0000-0000AD000000}"/>
    <cellStyle name="Normal 2 2 4 2" xfId="265" xr:uid="{00000000-0005-0000-0000-0000AE000000}"/>
    <cellStyle name="Normal 2 2 5" xfId="227" xr:uid="{00000000-0005-0000-0000-0000AF000000}"/>
    <cellStyle name="Normal 2 3" xfId="16" xr:uid="{00000000-0005-0000-0000-0000B0000000}"/>
    <cellStyle name="Normal 2 3 2" xfId="50" xr:uid="{00000000-0005-0000-0000-0000B1000000}"/>
    <cellStyle name="Normal 2 3 2 2" xfId="155" xr:uid="{00000000-0005-0000-0000-0000B2000000}"/>
    <cellStyle name="Normal 2 3 2 2 2" xfId="288" xr:uid="{00000000-0005-0000-0000-0000B3000000}"/>
    <cellStyle name="Normal 2 3 2 3" xfId="252" xr:uid="{00000000-0005-0000-0000-0000B4000000}"/>
    <cellStyle name="Normal 2 3 3" xfId="88" xr:uid="{00000000-0005-0000-0000-0000B5000000}"/>
    <cellStyle name="Normal 2 3 3 2" xfId="191" xr:uid="{00000000-0005-0000-0000-0000B6000000}"/>
    <cellStyle name="Normal 2 3 3 3" xfId="271" xr:uid="{00000000-0005-0000-0000-0000B7000000}"/>
    <cellStyle name="Normal 2 3 4" xfId="123" xr:uid="{00000000-0005-0000-0000-0000B8000000}"/>
    <cellStyle name="Normal 2 3 5" xfId="235" xr:uid="{00000000-0005-0000-0000-0000B9000000}"/>
    <cellStyle name="Normal 2 4" xfId="17" xr:uid="{00000000-0005-0000-0000-0000BA000000}"/>
    <cellStyle name="Normal 2 4 2" xfId="51" xr:uid="{00000000-0005-0000-0000-0000BB000000}"/>
    <cellStyle name="Normal 2 4 2 2" xfId="156" xr:uid="{00000000-0005-0000-0000-0000BC000000}"/>
    <cellStyle name="Normal 2 4 2 3" xfId="281" xr:uid="{00000000-0005-0000-0000-0000BD000000}"/>
    <cellStyle name="Normal 2 4 3" xfId="89" xr:uid="{00000000-0005-0000-0000-0000BE000000}"/>
    <cellStyle name="Normal 2 4 3 2" xfId="192" xr:uid="{00000000-0005-0000-0000-0000BF000000}"/>
    <cellStyle name="Normal 2 4 4" xfId="124" xr:uid="{00000000-0005-0000-0000-0000C0000000}"/>
    <cellStyle name="Normal 2 4 5" xfId="245" xr:uid="{00000000-0005-0000-0000-0000C1000000}"/>
    <cellStyle name="Normal 2 5" xfId="18" xr:uid="{00000000-0005-0000-0000-0000C2000000}"/>
    <cellStyle name="Normal 2 5 2" xfId="52" xr:uid="{00000000-0005-0000-0000-0000C3000000}"/>
    <cellStyle name="Normal 2 5 2 2" xfId="157" xr:uid="{00000000-0005-0000-0000-0000C4000000}"/>
    <cellStyle name="Normal 2 5 3" xfId="90" xr:uid="{00000000-0005-0000-0000-0000C5000000}"/>
    <cellStyle name="Normal 2 5 3 2" xfId="193" xr:uid="{00000000-0005-0000-0000-0000C6000000}"/>
    <cellStyle name="Normal 2 5 4" xfId="125" xr:uid="{00000000-0005-0000-0000-0000C7000000}"/>
    <cellStyle name="Normal 2 5 5" xfId="264" xr:uid="{00000000-0005-0000-0000-0000C8000000}"/>
    <cellStyle name="Normal 2 6" xfId="14" xr:uid="{00000000-0005-0000-0000-0000C9000000}"/>
    <cellStyle name="Normal 2 7" xfId="40" xr:uid="{00000000-0005-0000-0000-0000CA000000}"/>
    <cellStyle name="Normal 2 7 2" xfId="77" xr:uid="{00000000-0005-0000-0000-0000CB000000}"/>
    <cellStyle name="Normal 2 7 2 2" xfId="181" xr:uid="{00000000-0005-0000-0000-0000CC000000}"/>
    <cellStyle name="Normal 2 7 3" xfId="147" xr:uid="{00000000-0005-0000-0000-0000CD000000}"/>
    <cellStyle name="Normal 2 8" xfId="113" xr:uid="{00000000-0005-0000-0000-0000CE000000}"/>
    <cellStyle name="Normal 2 9" xfId="226" xr:uid="{00000000-0005-0000-0000-0000CF000000}"/>
    <cellStyle name="Normal 20" xfId="34" xr:uid="{00000000-0005-0000-0000-0000D0000000}"/>
    <cellStyle name="Normal 20 2" xfId="69" xr:uid="{00000000-0005-0000-0000-0000D1000000}"/>
    <cellStyle name="Normal 20 2 2" xfId="174" xr:uid="{00000000-0005-0000-0000-0000D2000000}"/>
    <cellStyle name="Normal 20 3" xfId="141" xr:uid="{00000000-0005-0000-0000-0000D3000000}"/>
    <cellStyle name="Normal 20 4" xfId="300" xr:uid="{00000000-0005-0000-0000-0000D4000000}"/>
    <cellStyle name="Normal 21" xfId="35" xr:uid="{00000000-0005-0000-0000-0000D5000000}"/>
    <cellStyle name="Normal 21 2" xfId="70" xr:uid="{00000000-0005-0000-0000-0000D6000000}"/>
    <cellStyle name="Normal 21 2 2" xfId="175" xr:uid="{00000000-0005-0000-0000-0000D7000000}"/>
    <cellStyle name="Normal 21 3" xfId="142" xr:uid="{00000000-0005-0000-0000-0000D8000000}"/>
    <cellStyle name="Normal 21 4" xfId="302" xr:uid="{00000000-0005-0000-0000-0000D9000000}"/>
    <cellStyle name="Normal 22" xfId="36" xr:uid="{00000000-0005-0000-0000-0000DA000000}"/>
    <cellStyle name="Normal 22 2" xfId="71" xr:uid="{00000000-0005-0000-0000-0000DB000000}"/>
    <cellStyle name="Normal 22 2 2" xfId="176" xr:uid="{00000000-0005-0000-0000-0000DC000000}"/>
    <cellStyle name="Normal 22 3" xfId="143" xr:uid="{00000000-0005-0000-0000-0000DD000000}"/>
    <cellStyle name="Normal 22 4" xfId="303" xr:uid="{00000000-0005-0000-0000-0000DE000000}"/>
    <cellStyle name="Normal 23" xfId="37" xr:uid="{00000000-0005-0000-0000-0000DF000000}"/>
    <cellStyle name="Normal 23 2" xfId="72" xr:uid="{00000000-0005-0000-0000-0000E0000000}"/>
    <cellStyle name="Normal 23 2 2" xfId="177" xr:uid="{00000000-0005-0000-0000-0000E1000000}"/>
    <cellStyle name="Normal 23 3" xfId="144" xr:uid="{00000000-0005-0000-0000-0000E2000000}"/>
    <cellStyle name="Normal 23 4" xfId="304" xr:uid="{00000000-0005-0000-0000-0000E3000000}"/>
    <cellStyle name="Normal 24" xfId="38" xr:uid="{00000000-0005-0000-0000-0000E4000000}"/>
    <cellStyle name="Normal 24 2" xfId="73" xr:uid="{00000000-0005-0000-0000-0000E5000000}"/>
    <cellStyle name="Normal 24 2 2" xfId="178" xr:uid="{00000000-0005-0000-0000-0000E6000000}"/>
    <cellStyle name="Normal 24 3" xfId="145" xr:uid="{00000000-0005-0000-0000-0000E7000000}"/>
    <cellStyle name="Normal 24 4" xfId="305" xr:uid="{00000000-0005-0000-0000-0000E8000000}"/>
    <cellStyle name="Normal 25" xfId="39" xr:uid="{00000000-0005-0000-0000-0000E9000000}"/>
    <cellStyle name="Normal 25 2" xfId="146" xr:uid="{00000000-0005-0000-0000-0000EA000000}"/>
    <cellStyle name="Normal 25 3" xfId="306" xr:uid="{00000000-0005-0000-0000-0000EB000000}"/>
    <cellStyle name="Normal 26" xfId="74" xr:uid="{00000000-0005-0000-0000-0000EC000000}"/>
    <cellStyle name="Normal 26 2" xfId="179" xr:uid="{00000000-0005-0000-0000-0000ED000000}"/>
    <cellStyle name="Normal 26 3" xfId="307" xr:uid="{00000000-0005-0000-0000-0000EE000000}"/>
    <cellStyle name="Normal 27" xfId="112" xr:uid="{00000000-0005-0000-0000-0000EF000000}"/>
    <cellStyle name="Normal 27 2" xfId="215" xr:uid="{00000000-0005-0000-0000-0000F0000000}"/>
    <cellStyle name="Normal 27 3" xfId="308" xr:uid="{00000000-0005-0000-0000-0000F1000000}"/>
    <cellStyle name="Normal 28" xfId="309" xr:uid="{00000000-0005-0000-0000-0000F2000000}"/>
    <cellStyle name="Normal 29" xfId="310" xr:uid="{00000000-0005-0000-0000-0000F3000000}"/>
    <cellStyle name="Normal 3" xfId="2" xr:uid="{00000000-0005-0000-0000-0000F4000000}"/>
    <cellStyle name="Normal 3 2" xfId="228" xr:uid="{00000000-0005-0000-0000-0000F5000000}"/>
    <cellStyle name="Normal 30" xfId="311" xr:uid="{00000000-0005-0000-0000-0000F6000000}"/>
    <cellStyle name="Normal 4" xfId="3" xr:uid="{00000000-0005-0000-0000-0000F7000000}"/>
    <cellStyle name="Normal 4 2" xfId="41" xr:uid="{00000000-0005-0000-0000-0000F8000000}"/>
    <cellStyle name="Normal 4 3" xfId="229" xr:uid="{00000000-0005-0000-0000-0000F9000000}"/>
    <cellStyle name="Normal 5" xfId="4" xr:uid="{00000000-0005-0000-0000-0000FA000000}"/>
    <cellStyle name="Normal 5 2" xfId="42" xr:uid="{00000000-0005-0000-0000-0000FB000000}"/>
    <cellStyle name="Normal 6" xfId="6" xr:uid="{00000000-0005-0000-0000-0000FC000000}"/>
    <cellStyle name="Normal 6 2" xfId="43" xr:uid="{00000000-0005-0000-0000-0000FD000000}"/>
    <cellStyle name="Normal 6 2 2" xfId="148" xr:uid="{00000000-0005-0000-0000-0000FE000000}"/>
    <cellStyle name="Normal 6 2 2 2" xfId="290" xr:uid="{00000000-0005-0000-0000-0000FF000000}"/>
    <cellStyle name="Normal 6 2 2 3" xfId="254" xr:uid="{00000000-0005-0000-0000-000000010000}"/>
    <cellStyle name="Normal 6 2 3" xfId="273" xr:uid="{00000000-0005-0000-0000-000001010000}"/>
    <cellStyle name="Normal 6 2 4" xfId="237" xr:uid="{00000000-0005-0000-0000-000002010000}"/>
    <cellStyle name="Normal 6 3" xfId="80" xr:uid="{00000000-0005-0000-0000-000003010000}"/>
    <cellStyle name="Normal 6 3 2" xfId="183" xr:uid="{00000000-0005-0000-0000-000004010000}"/>
    <cellStyle name="Normal 6 3 2 2" xfId="283" xr:uid="{00000000-0005-0000-0000-000005010000}"/>
    <cellStyle name="Normal 6 3 3" xfId="247" xr:uid="{00000000-0005-0000-0000-000006010000}"/>
    <cellStyle name="Normal 6 4" xfId="114" xr:uid="{00000000-0005-0000-0000-000007010000}"/>
    <cellStyle name="Normal 6 4 2" xfId="266" xr:uid="{00000000-0005-0000-0000-000008010000}"/>
    <cellStyle name="Normal 6 5" xfId="230" xr:uid="{00000000-0005-0000-0000-000009010000}"/>
    <cellStyle name="Normal 7" xfId="20" xr:uid="{00000000-0005-0000-0000-00000A010000}"/>
    <cellStyle name="Normal 7 2" xfId="54" xr:uid="{00000000-0005-0000-0000-00000B010000}"/>
    <cellStyle name="Normal 7 2 2" xfId="159" xr:uid="{00000000-0005-0000-0000-00000C010000}"/>
    <cellStyle name="Normal 7 2 2 2" xfId="291" xr:uid="{00000000-0005-0000-0000-00000D010000}"/>
    <cellStyle name="Normal 7 2 2 3" xfId="255" xr:uid="{00000000-0005-0000-0000-00000E010000}"/>
    <cellStyle name="Normal 7 2 3" xfId="274" xr:uid="{00000000-0005-0000-0000-00000F010000}"/>
    <cellStyle name="Normal 7 2 4" xfId="238" xr:uid="{00000000-0005-0000-0000-000010010000}"/>
    <cellStyle name="Normal 7 3" xfId="92" xr:uid="{00000000-0005-0000-0000-000011010000}"/>
    <cellStyle name="Normal 7 3 2" xfId="195" xr:uid="{00000000-0005-0000-0000-000012010000}"/>
    <cellStyle name="Normal 7 3 2 2" xfId="284" xr:uid="{00000000-0005-0000-0000-000013010000}"/>
    <cellStyle name="Normal 7 3 3" xfId="248" xr:uid="{00000000-0005-0000-0000-000014010000}"/>
    <cellStyle name="Normal 7 4" xfId="127" xr:uid="{00000000-0005-0000-0000-000015010000}"/>
    <cellStyle name="Normal 7 4 2" xfId="267" xr:uid="{00000000-0005-0000-0000-000016010000}"/>
    <cellStyle name="Normal 7 5" xfId="231" xr:uid="{00000000-0005-0000-0000-000017010000}"/>
    <cellStyle name="Normal 8" xfId="21" xr:uid="{00000000-0005-0000-0000-000018010000}"/>
    <cellStyle name="Normal 8 2" xfId="55" xr:uid="{00000000-0005-0000-0000-000019010000}"/>
    <cellStyle name="Normal 8 2 2" xfId="160" xr:uid="{00000000-0005-0000-0000-00001A010000}"/>
    <cellStyle name="Normal 8 2 2 2" xfId="292" xr:uid="{00000000-0005-0000-0000-00001B010000}"/>
    <cellStyle name="Normal 8 2 2 3" xfId="256" xr:uid="{00000000-0005-0000-0000-00001C010000}"/>
    <cellStyle name="Normal 8 2 3" xfId="275" xr:uid="{00000000-0005-0000-0000-00001D010000}"/>
    <cellStyle name="Normal 8 2 4" xfId="239" xr:uid="{00000000-0005-0000-0000-00001E010000}"/>
    <cellStyle name="Normal 8 3" xfId="93" xr:uid="{00000000-0005-0000-0000-00001F010000}"/>
    <cellStyle name="Normal 8 3 2" xfId="196" xr:uid="{00000000-0005-0000-0000-000020010000}"/>
    <cellStyle name="Normal 8 3 2 2" xfId="285" xr:uid="{00000000-0005-0000-0000-000021010000}"/>
    <cellStyle name="Normal 8 3 3" xfId="249" xr:uid="{00000000-0005-0000-0000-000022010000}"/>
    <cellStyle name="Normal 8 4" xfId="128" xr:uid="{00000000-0005-0000-0000-000023010000}"/>
    <cellStyle name="Normal 8 4 2" xfId="268" xr:uid="{00000000-0005-0000-0000-000024010000}"/>
    <cellStyle name="Normal 8 5" xfId="232" xr:uid="{00000000-0005-0000-0000-000025010000}"/>
    <cellStyle name="Normal 9" xfId="22" xr:uid="{00000000-0005-0000-0000-000026010000}"/>
    <cellStyle name="Normal 9 2" xfId="56" xr:uid="{00000000-0005-0000-0000-000027010000}"/>
    <cellStyle name="Normal 9 2 2" xfId="161" xr:uid="{00000000-0005-0000-0000-000028010000}"/>
    <cellStyle name="Normal 9 2 2 2" xfId="286" xr:uid="{00000000-0005-0000-0000-000029010000}"/>
    <cellStyle name="Normal 9 2 3" xfId="250" xr:uid="{00000000-0005-0000-0000-00002A010000}"/>
    <cellStyle name="Normal 9 3" xfId="94" xr:uid="{00000000-0005-0000-0000-00002B010000}"/>
    <cellStyle name="Normal 9 3 2" xfId="197" xr:uid="{00000000-0005-0000-0000-00002C010000}"/>
    <cellStyle name="Normal 9 3 3" xfId="269" xr:uid="{00000000-0005-0000-0000-00002D010000}"/>
    <cellStyle name="Normal 9 4" xfId="129" xr:uid="{00000000-0005-0000-0000-00002E010000}"/>
    <cellStyle name="Normal 9 5" xfId="233" xr:uid="{00000000-0005-0000-0000-00002F010000}"/>
    <cellStyle name="Porcentaje 2" xfId="19" xr:uid="{00000000-0005-0000-0000-000030010000}"/>
    <cellStyle name="Porcentaje 2 2" xfId="53" xr:uid="{00000000-0005-0000-0000-000031010000}"/>
    <cellStyle name="Porcentaje 2 2 2" xfId="158" xr:uid="{00000000-0005-0000-0000-000032010000}"/>
    <cellStyle name="Porcentaje 2 3" xfId="91" xr:uid="{00000000-0005-0000-0000-000033010000}"/>
    <cellStyle name="Porcentaje 2 3 2" xfId="194" xr:uid="{00000000-0005-0000-0000-000034010000}"/>
    <cellStyle name="Porcentaje 2 4" xfId="126" xr:uid="{00000000-0005-0000-0000-000035010000}"/>
    <cellStyle name="Porcentaje 3" xfId="78" xr:uid="{00000000-0005-0000-0000-000036010000}"/>
    <cellStyle name="Punto0" xfId="5" xr:uid="{00000000-0005-0000-0000-000037010000}"/>
  </cellStyles>
  <dxfs count="0"/>
  <tableStyles count="0" defaultTableStyle="TableStyleMedium2" defaultPivotStyle="PivotStyleLight16"/>
  <colors>
    <mruColors>
      <color rgb="FFFFFF00"/>
      <color rgb="FFA3E7FF"/>
      <color rgb="FFFFCC66"/>
      <color rgb="FF69D8FF"/>
      <color rgb="FF00FF00"/>
      <color rgb="FFCCFF99"/>
      <color rgb="FFFFCCCC"/>
      <color rgb="FFFF99FF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0</xdr:col>
      <xdr:colOff>1619250</xdr:colOff>
      <xdr:row>1</xdr:row>
      <xdr:rowOff>9525</xdr:rowOff>
    </xdr:to>
    <xdr:pic>
      <xdr:nvPicPr>
        <xdr:cNvPr id="3" name="Imagen 1" descr="Descripción: LOGO OFICIAL CONCHALI-0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47650"/>
          <a:ext cx="12668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0"/>
  <sheetViews>
    <sheetView tabSelected="1" topLeftCell="A4" zoomScaleNormal="100" workbookViewId="0">
      <selection activeCell="F226" sqref="F226"/>
    </sheetView>
  </sheetViews>
  <sheetFormatPr baseColWidth="10" defaultRowHeight="12.75" x14ac:dyDescent="0.2"/>
  <cols>
    <col min="1" max="1" width="26.5703125" style="36" customWidth="1"/>
    <col min="2" max="2" width="7.140625" style="3" customWidth="1"/>
    <col min="3" max="3" width="10.85546875" style="33" customWidth="1"/>
    <col min="4" max="4" width="11.5703125" style="33" customWidth="1"/>
    <col min="5" max="5" width="11" style="33" customWidth="1"/>
    <col min="6" max="6" width="10.140625" style="33" customWidth="1"/>
    <col min="7" max="7" width="9.5703125" style="33" customWidth="1"/>
    <col min="8" max="8" width="9.28515625" style="33" customWidth="1"/>
    <col min="9" max="9" width="9.140625" style="33" customWidth="1"/>
    <col min="10" max="10" width="10.7109375" style="33" customWidth="1"/>
    <col min="11" max="11" width="10.5703125" style="33" customWidth="1"/>
    <col min="12" max="12" width="11.85546875" style="33" customWidth="1"/>
    <col min="13" max="13" width="11" style="33" customWidth="1"/>
    <col min="14" max="14" width="11.140625" style="33" customWidth="1"/>
    <col min="15" max="15" width="6.7109375" style="33" customWidth="1"/>
    <col min="16" max="16" width="11.28515625" style="33" customWidth="1"/>
    <col min="17" max="17" width="11" style="33" customWidth="1"/>
    <col min="18" max="18" width="12.28515625" style="33" customWidth="1"/>
    <col min="19" max="19" width="11.5703125" style="33" customWidth="1"/>
    <col min="20" max="20" width="12.140625" style="33" customWidth="1"/>
    <col min="21" max="36" width="0" style="3" hidden="1" customWidth="1"/>
    <col min="37" max="256" width="11.42578125" style="3"/>
    <col min="257" max="257" width="5.28515625" style="3" customWidth="1"/>
    <col min="258" max="258" width="10.85546875" style="3" customWidth="1"/>
    <col min="259" max="260" width="13.7109375" style="3" customWidth="1"/>
    <col min="261" max="261" width="12.140625" style="3" customWidth="1"/>
    <col min="262" max="262" width="10.7109375" style="3" customWidth="1"/>
    <col min="263" max="263" width="9.5703125" style="3" customWidth="1"/>
    <col min="264" max="264" width="10.85546875" style="3" customWidth="1"/>
    <col min="265" max="265" width="9.140625" style="3" customWidth="1"/>
    <col min="266" max="266" width="10.85546875" style="3" customWidth="1"/>
    <col min="267" max="267" width="11" style="3" customWidth="1"/>
    <col min="268" max="268" width="14.7109375" style="3" customWidth="1"/>
    <col min="269" max="269" width="12" style="3" customWidth="1"/>
    <col min="270" max="270" width="6.7109375" style="3" customWidth="1"/>
    <col min="271" max="271" width="2" style="3" customWidth="1"/>
    <col min="272" max="275" width="12.140625" style="3" customWidth="1"/>
    <col min="276" max="276" width="11" style="3" customWidth="1"/>
    <col min="277" max="512" width="11.42578125" style="3"/>
    <col min="513" max="513" width="5.28515625" style="3" customWidth="1"/>
    <col min="514" max="514" width="10.85546875" style="3" customWidth="1"/>
    <col min="515" max="516" width="13.7109375" style="3" customWidth="1"/>
    <col min="517" max="517" width="12.140625" style="3" customWidth="1"/>
    <col min="518" max="518" width="10.7109375" style="3" customWidth="1"/>
    <col min="519" max="519" width="9.5703125" style="3" customWidth="1"/>
    <col min="520" max="520" width="10.85546875" style="3" customWidth="1"/>
    <col min="521" max="521" width="9.140625" style="3" customWidth="1"/>
    <col min="522" max="522" width="10.85546875" style="3" customWidth="1"/>
    <col min="523" max="523" width="11" style="3" customWidth="1"/>
    <col min="524" max="524" width="14.7109375" style="3" customWidth="1"/>
    <col min="525" max="525" width="12" style="3" customWidth="1"/>
    <col min="526" max="526" width="6.7109375" style="3" customWidth="1"/>
    <col min="527" max="527" width="2" style="3" customWidth="1"/>
    <col min="528" max="531" width="12.140625" style="3" customWidth="1"/>
    <col min="532" max="532" width="11" style="3" customWidth="1"/>
    <col min="533" max="768" width="11.42578125" style="3"/>
    <col min="769" max="769" width="5.28515625" style="3" customWidth="1"/>
    <col min="770" max="770" width="10.85546875" style="3" customWidth="1"/>
    <col min="771" max="772" width="13.7109375" style="3" customWidth="1"/>
    <col min="773" max="773" width="12.140625" style="3" customWidth="1"/>
    <col min="774" max="774" width="10.7109375" style="3" customWidth="1"/>
    <col min="775" max="775" width="9.5703125" style="3" customWidth="1"/>
    <col min="776" max="776" width="10.85546875" style="3" customWidth="1"/>
    <col min="777" max="777" width="9.140625" style="3" customWidth="1"/>
    <col min="778" max="778" width="10.85546875" style="3" customWidth="1"/>
    <col min="779" max="779" width="11" style="3" customWidth="1"/>
    <col min="780" max="780" width="14.7109375" style="3" customWidth="1"/>
    <col min="781" max="781" width="12" style="3" customWidth="1"/>
    <col min="782" max="782" width="6.7109375" style="3" customWidth="1"/>
    <col min="783" max="783" width="2" style="3" customWidth="1"/>
    <col min="784" max="787" width="12.140625" style="3" customWidth="1"/>
    <col min="788" max="788" width="11" style="3" customWidth="1"/>
    <col min="789" max="1024" width="11.42578125" style="3"/>
    <col min="1025" max="1025" width="5.28515625" style="3" customWidth="1"/>
    <col min="1026" max="1026" width="10.85546875" style="3" customWidth="1"/>
    <col min="1027" max="1028" width="13.7109375" style="3" customWidth="1"/>
    <col min="1029" max="1029" width="12.140625" style="3" customWidth="1"/>
    <col min="1030" max="1030" width="10.7109375" style="3" customWidth="1"/>
    <col min="1031" max="1031" width="9.5703125" style="3" customWidth="1"/>
    <col min="1032" max="1032" width="10.85546875" style="3" customWidth="1"/>
    <col min="1033" max="1033" width="9.140625" style="3" customWidth="1"/>
    <col min="1034" max="1034" width="10.85546875" style="3" customWidth="1"/>
    <col min="1035" max="1035" width="11" style="3" customWidth="1"/>
    <col min="1036" max="1036" width="14.7109375" style="3" customWidth="1"/>
    <col min="1037" max="1037" width="12" style="3" customWidth="1"/>
    <col min="1038" max="1038" width="6.7109375" style="3" customWidth="1"/>
    <col min="1039" max="1039" width="2" style="3" customWidth="1"/>
    <col min="1040" max="1043" width="12.140625" style="3" customWidth="1"/>
    <col min="1044" max="1044" width="11" style="3" customWidth="1"/>
    <col min="1045" max="1280" width="11.42578125" style="3"/>
    <col min="1281" max="1281" width="5.28515625" style="3" customWidth="1"/>
    <col min="1282" max="1282" width="10.85546875" style="3" customWidth="1"/>
    <col min="1283" max="1284" width="13.7109375" style="3" customWidth="1"/>
    <col min="1285" max="1285" width="12.140625" style="3" customWidth="1"/>
    <col min="1286" max="1286" width="10.7109375" style="3" customWidth="1"/>
    <col min="1287" max="1287" width="9.5703125" style="3" customWidth="1"/>
    <col min="1288" max="1288" width="10.85546875" style="3" customWidth="1"/>
    <col min="1289" max="1289" width="9.140625" style="3" customWidth="1"/>
    <col min="1290" max="1290" width="10.85546875" style="3" customWidth="1"/>
    <col min="1291" max="1291" width="11" style="3" customWidth="1"/>
    <col min="1292" max="1292" width="14.7109375" style="3" customWidth="1"/>
    <col min="1293" max="1293" width="12" style="3" customWidth="1"/>
    <col min="1294" max="1294" width="6.7109375" style="3" customWidth="1"/>
    <col min="1295" max="1295" width="2" style="3" customWidth="1"/>
    <col min="1296" max="1299" width="12.140625" style="3" customWidth="1"/>
    <col min="1300" max="1300" width="11" style="3" customWidth="1"/>
    <col min="1301" max="1536" width="11.42578125" style="3"/>
    <col min="1537" max="1537" width="5.28515625" style="3" customWidth="1"/>
    <col min="1538" max="1538" width="10.85546875" style="3" customWidth="1"/>
    <col min="1539" max="1540" width="13.7109375" style="3" customWidth="1"/>
    <col min="1541" max="1541" width="12.140625" style="3" customWidth="1"/>
    <col min="1542" max="1542" width="10.7109375" style="3" customWidth="1"/>
    <col min="1543" max="1543" width="9.5703125" style="3" customWidth="1"/>
    <col min="1544" max="1544" width="10.85546875" style="3" customWidth="1"/>
    <col min="1545" max="1545" width="9.140625" style="3" customWidth="1"/>
    <col min="1546" max="1546" width="10.85546875" style="3" customWidth="1"/>
    <col min="1547" max="1547" width="11" style="3" customWidth="1"/>
    <col min="1548" max="1548" width="14.7109375" style="3" customWidth="1"/>
    <col min="1549" max="1549" width="12" style="3" customWidth="1"/>
    <col min="1550" max="1550" width="6.7109375" style="3" customWidth="1"/>
    <col min="1551" max="1551" width="2" style="3" customWidth="1"/>
    <col min="1552" max="1555" width="12.140625" style="3" customWidth="1"/>
    <col min="1556" max="1556" width="11" style="3" customWidth="1"/>
    <col min="1557" max="1792" width="11.42578125" style="3"/>
    <col min="1793" max="1793" width="5.28515625" style="3" customWidth="1"/>
    <col min="1794" max="1794" width="10.85546875" style="3" customWidth="1"/>
    <col min="1795" max="1796" width="13.7109375" style="3" customWidth="1"/>
    <col min="1797" max="1797" width="12.140625" style="3" customWidth="1"/>
    <col min="1798" max="1798" width="10.7109375" style="3" customWidth="1"/>
    <col min="1799" max="1799" width="9.5703125" style="3" customWidth="1"/>
    <col min="1800" max="1800" width="10.85546875" style="3" customWidth="1"/>
    <col min="1801" max="1801" width="9.140625" style="3" customWidth="1"/>
    <col min="1802" max="1802" width="10.85546875" style="3" customWidth="1"/>
    <col min="1803" max="1803" width="11" style="3" customWidth="1"/>
    <col min="1804" max="1804" width="14.7109375" style="3" customWidth="1"/>
    <col min="1805" max="1805" width="12" style="3" customWidth="1"/>
    <col min="1806" max="1806" width="6.7109375" style="3" customWidth="1"/>
    <col min="1807" max="1807" width="2" style="3" customWidth="1"/>
    <col min="1808" max="1811" width="12.140625" style="3" customWidth="1"/>
    <col min="1812" max="1812" width="11" style="3" customWidth="1"/>
    <col min="1813" max="2048" width="11.42578125" style="3"/>
    <col min="2049" max="2049" width="5.28515625" style="3" customWidth="1"/>
    <col min="2050" max="2050" width="10.85546875" style="3" customWidth="1"/>
    <col min="2051" max="2052" width="13.7109375" style="3" customWidth="1"/>
    <col min="2053" max="2053" width="12.140625" style="3" customWidth="1"/>
    <col min="2054" max="2054" width="10.7109375" style="3" customWidth="1"/>
    <col min="2055" max="2055" width="9.5703125" style="3" customWidth="1"/>
    <col min="2056" max="2056" width="10.85546875" style="3" customWidth="1"/>
    <col min="2057" max="2057" width="9.140625" style="3" customWidth="1"/>
    <col min="2058" max="2058" width="10.85546875" style="3" customWidth="1"/>
    <col min="2059" max="2059" width="11" style="3" customWidth="1"/>
    <col min="2060" max="2060" width="14.7109375" style="3" customWidth="1"/>
    <col min="2061" max="2061" width="12" style="3" customWidth="1"/>
    <col min="2062" max="2062" width="6.7109375" style="3" customWidth="1"/>
    <col min="2063" max="2063" width="2" style="3" customWidth="1"/>
    <col min="2064" max="2067" width="12.140625" style="3" customWidth="1"/>
    <col min="2068" max="2068" width="11" style="3" customWidth="1"/>
    <col min="2069" max="2304" width="11.42578125" style="3"/>
    <col min="2305" max="2305" width="5.28515625" style="3" customWidth="1"/>
    <col min="2306" max="2306" width="10.85546875" style="3" customWidth="1"/>
    <col min="2307" max="2308" width="13.7109375" style="3" customWidth="1"/>
    <col min="2309" max="2309" width="12.140625" style="3" customWidth="1"/>
    <col min="2310" max="2310" width="10.7109375" style="3" customWidth="1"/>
    <col min="2311" max="2311" width="9.5703125" style="3" customWidth="1"/>
    <col min="2312" max="2312" width="10.85546875" style="3" customWidth="1"/>
    <col min="2313" max="2313" width="9.140625" style="3" customWidth="1"/>
    <col min="2314" max="2314" width="10.85546875" style="3" customWidth="1"/>
    <col min="2315" max="2315" width="11" style="3" customWidth="1"/>
    <col min="2316" max="2316" width="14.7109375" style="3" customWidth="1"/>
    <col min="2317" max="2317" width="12" style="3" customWidth="1"/>
    <col min="2318" max="2318" width="6.7109375" style="3" customWidth="1"/>
    <col min="2319" max="2319" width="2" style="3" customWidth="1"/>
    <col min="2320" max="2323" width="12.140625" style="3" customWidth="1"/>
    <col min="2324" max="2324" width="11" style="3" customWidth="1"/>
    <col min="2325" max="2560" width="11.42578125" style="3"/>
    <col min="2561" max="2561" width="5.28515625" style="3" customWidth="1"/>
    <col min="2562" max="2562" width="10.85546875" style="3" customWidth="1"/>
    <col min="2563" max="2564" width="13.7109375" style="3" customWidth="1"/>
    <col min="2565" max="2565" width="12.140625" style="3" customWidth="1"/>
    <col min="2566" max="2566" width="10.7109375" style="3" customWidth="1"/>
    <col min="2567" max="2567" width="9.5703125" style="3" customWidth="1"/>
    <col min="2568" max="2568" width="10.85546875" style="3" customWidth="1"/>
    <col min="2569" max="2569" width="9.140625" style="3" customWidth="1"/>
    <col min="2570" max="2570" width="10.85546875" style="3" customWidth="1"/>
    <col min="2571" max="2571" width="11" style="3" customWidth="1"/>
    <col min="2572" max="2572" width="14.7109375" style="3" customWidth="1"/>
    <col min="2573" max="2573" width="12" style="3" customWidth="1"/>
    <col min="2574" max="2574" width="6.7109375" style="3" customWidth="1"/>
    <col min="2575" max="2575" width="2" style="3" customWidth="1"/>
    <col min="2576" max="2579" width="12.140625" style="3" customWidth="1"/>
    <col min="2580" max="2580" width="11" style="3" customWidth="1"/>
    <col min="2581" max="2816" width="11.42578125" style="3"/>
    <col min="2817" max="2817" width="5.28515625" style="3" customWidth="1"/>
    <col min="2818" max="2818" width="10.85546875" style="3" customWidth="1"/>
    <col min="2819" max="2820" width="13.7109375" style="3" customWidth="1"/>
    <col min="2821" max="2821" width="12.140625" style="3" customWidth="1"/>
    <col min="2822" max="2822" width="10.7109375" style="3" customWidth="1"/>
    <col min="2823" max="2823" width="9.5703125" style="3" customWidth="1"/>
    <col min="2824" max="2824" width="10.85546875" style="3" customWidth="1"/>
    <col min="2825" max="2825" width="9.140625" style="3" customWidth="1"/>
    <col min="2826" max="2826" width="10.85546875" style="3" customWidth="1"/>
    <col min="2827" max="2827" width="11" style="3" customWidth="1"/>
    <col min="2828" max="2828" width="14.7109375" style="3" customWidth="1"/>
    <col min="2829" max="2829" width="12" style="3" customWidth="1"/>
    <col min="2830" max="2830" width="6.7109375" style="3" customWidth="1"/>
    <col min="2831" max="2831" width="2" style="3" customWidth="1"/>
    <col min="2832" max="2835" width="12.140625" style="3" customWidth="1"/>
    <col min="2836" max="2836" width="11" style="3" customWidth="1"/>
    <col min="2837" max="3072" width="11.42578125" style="3"/>
    <col min="3073" max="3073" width="5.28515625" style="3" customWidth="1"/>
    <col min="3074" max="3074" width="10.85546875" style="3" customWidth="1"/>
    <col min="3075" max="3076" width="13.7109375" style="3" customWidth="1"/>
    <col min="3077" max="3077" width="12.140625" style="3" customWidth="1"/>
    <col min="3078" max="3078" width="10.7109375" style="3" customWidth="1"/>
    <col min="3079" max="3079" width="9.5703125" style="3" customWidth="1"/>
    <col min="3080" max="3080" width="10.85546875" style="3" customWidth="1"/>
    <col min="3081" max="3081" width="9.140625" style="3" customWidth="1"/>
    <col min="3082" max="3082" width="10.85546875" style="3" customWidth="1"/>
    <col min="3083" max="3083" width="11" style="3" customWidth="1"/>
    <col min="3084" max="3084" width="14.7109375" style="3" customWidth="1"/>
    <col min="3085" max="3085" width="12" style="3" customWidth="1"/>
    <col min="3086" max="3086" width="6.7109375" style="3" customWidth="1"/>
    <col min="3087" max="3087" width="2" style="3" customWidth="1"/>
    <col min="3088" max="3091" width="12.140625" style="3" customWidth="1"/>
    <col min="3092" max="3092" width="11" style="3" customWidth="1"/>
    <col min="3093" max="3328" width="11.42578125" style="3"/>
    <col min="3329" max="3329" width="5.28515625" style="3" customWidth="1"/>
    <col min="3330" max="3330" width="10.85546875" style="3" customWidth="1"/>
    <col min="3331" max="3332" width="13.7109375" style="3" customWidth="1"/>
    <col min="3333" max="3333" width="12.140625" style="3" customWidth="1"/>
    <col min="3334" max="3334" width="10.7109375" style="3" customWidth="1"/>
    <col min="3335" max="3335" width="9.5703125" style="3" customWidth="1"/>
    <col min="3336" max="3336" width="10.85546875" style="3" customWidth="1"/>
    <col min="3337" max="3337" width="9.140625" style="3" customWidth="1"/>
    <col min="3338" max="3338" width="10.85546875" style="3" customWidth="1"/>
    <col min="3339" max="3339" width="11" style="3" customWidth="1"/>
    <col min="3340" max="3340" width="14.7109375" style="3" customWidth="1"/>
    <col min="3341" max="3341" width="12" style="3" customWidth="1"/>
    <col min="3342" max="3342" width="6.7109375" style="3" customWidth="1"/>
    <col min="3343" max="3343" width="2" style="3" customWidth="1"/>
    <col min="3344" max="3347" width="12.140625" style="3" customWidth="1"/>
    <col min="3348" max="3348" width="11" style="3" customWidth="1"/>
    <col min="3349" max="3584" width="11.42578125" style="3"/>
    <col min="3585" max="3585" width="5.28515625" style="3" customWidth="1"/>
    <col min="3586" max="3586" width="10.85546875" style="3" customWidth="1"/>
    <col min="3587" max="3588" width="13.7109375" style="3" customWidth="1"/>
    <col min="3589" max="3589" width="12.140625" style="3" customWidth="1"/>
    <col min="3590" max="3590" width="10.7109375" style="3" customWidth="1"/>
    <col min="3591" max="3591" width="9.5703125" style="3" customWidth="1"/>
    <col min="3592" max="3592" width="10.85546875" style="3" customWidth="1"/>
    <col min="3593" max="3593" width="9.140625" style="3" customWidth="1"/>
    <col min="3594" max="3594" width="10.85546875" style="3" customWidth="1"/>
    <col min="3595" max="3595" width="11" style="3" customWidth="1"/>
    <col min="3596" max="3596" width="14.7109375" style="3" customWidth="1"/>
    <col min="3597" max="3597" width="12" style="3" customWidth="1"/>
    <col min="3598" max="3598" width="6.7109375" style="3" customWidth="1"/>
    <col min="3599" max="3599" width="2" style="3" customWidth="1"/>
    <col min="3600" max="3603" width="12.140625" style="3" customWidth="1"/>
    <col min="3604" max="3604" width="11" style="3" customWidth="1"/>
    <col min="3605" max="3840" width="11.42578125" style="3"/>
    <col min="3841" max="3841" width="5.28515625" style="3" customWidth="1"/>
    <col min="3842" max="3842" width="10.85546875" style="3" customWidth="1"/>
    <col min="3843" max="3844" width="13.7109375" style="3" customWidth="1"/>
    <col min="3845" max="3845" width="12.140625" style="3" customWidth="1"/>
    <col min="3846" max="3846" width="10.7109375" style="3" customWidth="1"/>
    <col min="3847" max="3847" width="9.5703125" style="3" customWidth="1"/>
    <col min="3848" max="3848" width="10.85546875" style="3" customWidth="1"/>
    <col min="3849" max="3849" width="9.140625" style="3" customWidth="1"/>
    <col min="3850" max="3850" width="10.85546875" style="3" customWidth="1"/>
    <col min="3851" max="3851" width="11" style="3" customWidth="1"/>
    <col min="3852" max="3852" width="14.7109375" style="3" customWidth="1"/>
    <col min="3853" max="3853" width="12" style="3" customWidth="1"/>
    <col min="3854" max="3854" width="6.7109375" style="3" customWidth="1"/>
    <col min="3855" max="3855" width="2" style="3" customWidth="1"/>
    <col min="3856" max="3859" width="12.140625" style="3" customWidth="1"/>
    <col min="3860" max="3860" width="11" style="3" customWidth="1"/>
    <col min="3861" max="4096" width="11.42578125" style="3"/>
    <col min="4097" max="4097" width="5.28515625" style="3" customWidth="1"/>
    <col min="4098" max="4098" width="10.85546875" style="3" customWidth="1"/>
    <col min="4099" max="4100" width="13.7109375" style="3" customWidth="1"/>
    <col min="4101" max="4101" width="12.140625" style="3" customWidth="1"/>
    <col min="4102" max="4102" width="10.7109375" style="3" customWidth="1"/>
    <col min="4103" max="4103" width="9.5703125" style="3" customWidth="1"/>
    <col min="4104" max="4104" width="10.85546875" style="3" customWidth="1"/>
    <col min="4105" max="4105" width="9.140625" style="3" customWidth="1"/>
    <col min="4106" max="4106" width="10.85546875" style="3" customWidth="1"/>
    <col min="4107" max="4107" width="11" style="3" customWidth="1"/>
    <col min="4108" max="4108" width="14.7109375" style="3" customWidth="1"/>
    <col min="4109" max="4109" width="12" style="3" customWidth="1"/>
    <col min="4110" max="4110" width="6.7109375" style="3" customWidth="1"/>
    <col min="4111" max="4111" width="2" style="3" customWidth="1"/>
    <col min="4112" max="4115" width="12.140625" style="3" customWidth="1"/>
    <col min="4116" max="4116" width="11" style="3" customWidth="1"/>
    <col min="4117" max="4352" width="11.42578125" style="3"/>
    <col min="4353" max="4353" width="5.28515625" style="3" customWidth="1"/>
    <col min="4354" max="4354" width="10.85546875" style="3" customWidth="1"/>
    <col min="4355" max="4356" width="13.7109375" style="3" customWidth="1"/>
    <col min="4357" max="4357" width="12.140625" style="3" customWidth="1"/>
    <col min="4358" max="4358" width="10.7109375" style="3" customWidth="1"/>
    <col min="4359" max="4359" width="9.5703125" style="3" customWidth="1"/>
    <col min="4360" max="4360" width="10.85546875" style="3" customWidth="1"/>
    <col min="4361" max="4361" width="9.140625" style="3" customWidth="1"/>
    <col min="4362" max="4362" width="10.85546875" style="3" customWidth="1"/>
    <col min="4363" max="4363" width="11" style="3" customWidth="1"/>
    <col min="4364" max="4364" width="14.7109375" style="3" customWidth="1"/>
    <col min="4365" max="4365" width="12" style="3" customWidth="1"/>
    <col min="4366" max="4366" width="6.7109375" style="3" customWidth="1"/>
    <col min="4367" max="4367" width="2" style="3" customWidth="1"/>
    <col min="4368" max="4371" width="12.140625" style="3" customWidth="1"/>
    <col min="4372" max="4372" width="11" style="3" customWidth="1"/>
    <col min="4373" max="4608" width="11.42578125" style="3"/>
    <col min="4609" max="4609" width="5.28515625" style="3" customWidth="1"/>
    <col min="4610" max="4610" width="10.85546875" style="3" customWidth="1"/>
    <col min="4611" max="4612" width="13.7109375" style="3" customWidth="1"/>
    <col min="4613" max="4613" width="12.140625" style="3" customWidth="1"/>
    <col min="4614" max="4614" width="10.7109375" style="3" customWidth="1"/>
    <col min="4615" max="4615" width="9.5703125" style="3" customWidth="1"/>
    <col min="4616" max="4616" width="10.85546875" style="3" customWidth="1"/>
    <col min="4617" max="4617" width="9.140625" style="3" customWidth="1"/>
    <col min="4618" max="4618" width="10.85546875" style="3" customWidth="1"/>
    <col min="4619" max="4619" width="11" style="3" customWidth="1"/>
    <col min="4620" max="4620" width="14.7109375" style="3" customWidth="1"/>
    <col min="4621" max="4621" width="12" style="3" customWidth="1"/>
    <col min="4622" max="4622" width="6.7109375" style="3" customWidth="1"/>
    <col min="4623" max="4623" width="2" style="3" customWidth="1"/>
    <col min="4624" max="4627" width="12.140625" style="3" customWidth="1"/>
    <col min="4628" max="4628" width="11" style="3" customWidth="1"/>
    <col min="4629" max="4864" width="11.42578125" style="3"/>
    <col min="4865" max="4865" width="5.28515625" style="3" customWidth="1"/>
    <col min="4866" max="4866" width="10.85546875" style="3" customWidth="1"/>
    <col min="4867" max="4868" width="13.7109375" style="3" customWidth="1"/>
    <col min="4869" max="4869" width="12.140625" style="3" customWidth="1"/>
    <col min="4870" max="4870" width="10.7109375" style="3" customWidth="1"/>
    <col min="4871" max="4871" width="9.5703125" style="3" customWidth="1"/>
    <col min="4872" max="4872" width="10.85546875" style="3" customWidth="1"/>
    <col min="4873" max="4873" width="9.140625" style="3" customWidth="1"/>
    <col min="4874" max="4874" width="10.85546875" style="3" customWidth="1"/>
    <col min="4875" max="4875" width="11" style="3" customWidth="1"/>
    <col min="4876" max="4876" width="14.7109375" style="3" customWidth="1"/>
    <col min="4877" max="4877" width="12" style="3" customWidth="1"/>
    <col min="4878" max="4878" width="6.7109375" style="3" customWidth="1"/>
    <col min="4879" max="4879" width="2" style="3" customWidth="1"/>
    <col min="4880" max="4883" width="12.140625" style="3" customWidth="1"/>
    <col min="4884" max="4884" width="11" style="3" customWidth="1"/>
    <col min="4885" max="5120" width="11.42578125" style="3"/>
    <col min="5121" max="5121" width="5.28515625" style="3" customWidth="1"/>
    <col min="5122" max="5122" width="10.85546875" style="3" customWidth="1"/>
    <col min="5123" max="5124" width="13.7109375" style="3" customWidth="1"/>
    <col min="5125" max="5125" width="12.140625" style="3" customWidth="1"/>
    <col min="5126" max="5126" width="10.7109375" style="3" customWidth="1"/>
    <col min="5127" max="5127" width="9.5703125" style="3" customWidth="1"/>
    <col min="5128" max="5128" width="10.85546875" style="3" customWidth="1"/>
    <col min="5129" max="5129" width="9.140625" style="3" customWidth="1"/>
    <col min="5130" max="5130" width="10.85546875" style="3" customWidth="1"/>
    <col min="5131" max="5131" width="11" style="3" customWidth="1"/>
    <col min="5132" max="5132" width="14.7109375" style="3" customWidth="1"/>
    <col min="5133" max="5133" width="12" style="3" customWidth="1"/>
    <col min="5134" max="5134" width="6.7109375" style="3" customWidth="1"/>
    <col min="5135" max="5135" width="2" style="3" customWidth="1"/>
    <col min="5136" max="5139" width="12.140625" style="3" customWidth="1"/>
    <col min="5140" max="5140" width="11" style="3" customWidth="1"/>
    <col min="5141" max="5376" width="11.42578125" style="3"/>
    <col min="5377" max="5377" width="5.28515625" style="3" customWidth="1"/>
    <col min="5378" max="5378" width="10.85546875" style="3" customWidth="1"/>
    <col min="5379" max="5380" width="13.7109375" style="3" customWidth="1"/>
    <col min="5381" max="5381" width="12.140625" style="3" customWidth="1"/>
    <col min="5382" max="5382" width="10.7109375" style="3" customWidth="1"/>
    <col min="5383" max="5383" width="9.5703125" style="3" customWidth="1"/>
    <col min="5384" max="5384" width="10.85546875" style="3" customWidth="1"/>
    <col min="5385" max="5385" width="9.140625" style="3" customWidth="1"/>
    <col min="5386" max="5386" width="10.85546875" style="3" customWidth="1"/>
    <col min="5387" max="5387" width="11" style="3" customWidth="1"/>
    <col min="5388" max="5388" width="14.7109375" style="3" customWidth="1"/>
    <col min="5389" max="5389" width="12" style="3" customWidth="1"/>
    <col min="5390" max="5390" width="6.7109375" style="3" customWidth="1"/>
    <col min="5391" max="5391" width="2" style="3" customWidth="1"/>
    <col min="5392" max="5395" width="12.140625" style="3" customWidth="1"/>
    <col min="5396" max="5396" width="11" style="3" customWidth="1"/>
    <col min="5397" max="5632" width="11.42578125" style="3"/>
    <col min="5633" max="5633" width="5.28515625" style="3" customWidth="1"/>
    <col min="5634" max="5634" width="10.85546875" style="3" customWidth="1"/>
    <col min="5635" max="5636" width="13.7109375" style="3" customWidth="1"/>
    <col min="5637" max="5637" width="12.140625" style="3" customWidth="1"/>
    <col min="5638" max="5638" width="10.7109375" style="3" customWidth="1"/>
    <col min="5639" max="5639" width="9.5703125" style="3" customWidth="1"/>
    <col min="5640" max="5640" width="10.85546875" style="3" customWidth="1"/>
    <col min="5641" max="5641" width="9.140625" style="3" customWidth="1"/>
    <col min="5642" max="5642" width="10.85546875" style="3" customWidth="1"/>
    <col min="5643" max="5643" width="11" style="3" customWidth="1"/>
    <col min="5644" max="5644" width="14.7109375" style="3" customWidth="1"/>
    <col min="5645" max="5645" width="12" style="3" customWidth="1"/>
    <col min="5646" max="5646" width="6.7109375" style="3" customWidth="1"/>
    <col min="5647" max="5647" width="2" style="3" customWidth="1"/>
    <col min="5648" max="5651" width="12.140625" style="3" customWidth="1"/>
    <col min="5652" max="5652" width="11" style="3" customWidth="1"/>
    <col min="5653" max="5888" width="11.42578125" style="3"/>
    <col min="5889" max="5889" width="5.28515625" style="3" customWidth="1"/>
    <col min="5890" max="5890" width="10.85546875" style="3" customWidth="1"/>
    <col min="5891" max="5892" width="13.7109375" style="3" customWidth="1"/>
    <col min="5893" max="5893" width="12.140625" style="3" customWidth="1"/>
    <col min="5894" max="5894" width="10.7109375" style="3" customWidth="1"/>
    <col min="5895" max="5895" width="9.5703125" style="3" customWidth="1"/>
    <col min="5896" max="5896" width="10.85546875" style="3" customWidth="1"/>
    <col min="5897" max="5897" width="9.140625" style="3" customWidth="1"/>
    <col min="5898" max="5898" width="10.85546875" style="3" customWidth="1"/>
    <col min="5899" max="5899" width="11" style="3" customWidth="1"/>
    <col min="5900" max="5900" width="14.7109375" style="3" customWidth="1"/>
    <col min="5901" max="5901" width="12" style="3" customWidth="1"/>
    <col min="5902" max="5902" width="6.7109375" style="3" customWidth="1"/>
    <col min="5903" max="5903" width="2" style="3" customWidth="1"/>
    <col min="5904" max="5907" width="12.140625" style="3" customWidth="1"/>
    <col min="5908" max="5908" width="11" style="3" customWidth="1"/>
    <col min="5909" max="6144" width="11.42578125" style="3"/>
    <col min="6145" max="6145" width="5.28515625" style="3" customWidth="1"/>
    <col min="6146" max="6146" width="10.85546875" style="3" customWidth="1"/>
    <col min="6147" max="6148" width="13.7109375" style="3" customWidth="1"/>
    <col min="6149" max="6149" width="12.140625" style="3" customWidth="1"/>
    <col min="6150" max="6150" width="10.7109375" style="3" customWidth="1"/>
    <col min="6151" max="6151" width="9.5703125" style="3" customWidth="1"/>
    <col min="6152" max="6152" width="10.85546875" style="3" customWidth="1"/>
    <col min="6153" max="6153" width="9.140625" style="3" customWidth="1"/>
    <col min="6154" max="6154" width="10.85546875" style="3" customWidth="1"/>
    <col min="6155" max="6155" width="11" style="3" customWidth="1"/>
    <col min="6156" max="6156" width="14.7109375" style="3" customWidth="1"/>
    <col min="6157" max="6157" width="12" style="3" customWidth="1"/>
    <col min="6158" max="6158" width="6.7109375" style="3" customWidth="1"/>
    <col min="6159" max="6159" width="2" style="3" customWidth="1"/>
    <col min="6160" max="6163" width="12.140625" style="3" customWidth="1"/>
    <col min="6164" max="6164" width="11" style="3" customWidth="1"/>
    <col min="6165" max="6400" width="11.42578125" style="3"/>
    <col min="6401" max="6401" width="5.28515625" style="3" customWidth="1"/>
    <col min="6402" max="6402" width="10.85546875" style="3" customWidth="1"/>
    <col min="6403" max="6404" width="13.7109375" style="3" customWidth="1"/>
    <col min="6405" max="6405" width="12.140625" style="3" customWidth="1"/>
    <col min="6406" max="6406" width="10.7109375" style="3" customWidth="1"/>
    <col min="6407" max="6407" width="9.5703125" style="3" customWidth="1"/>
    <col min="6408" max="6408" width="10.85546875" style="3" customWidth="1"/>
    <col min="6409" max="6409" width="9.140625" style="3" customWidth="1"/>
    <col min="6410" max="6410" width="10.85546875" style="3" customWidth="1"/>
    <col min="6411" max="6411" width="11" style="3" customWidth="1"/>
    <col min="6412" max="6412" width="14.7109375" style="3" customWidth="1"/>
    <col min="6413" max="6413" width="12" style="3" customWidth="1"/>
    <col min="6414" max="6414" width="6.7109375" style="3" customWidth="1"/>
    <col min="6415" max="6415" width="2" style="3" customWidth="1"/>
    <col min="6416" max="6419" width="12.140625" style="3" customWidth="1"/>
    <col min="6420" max="6420" width="11" style="3" customWidth="1"/>
    <col min="6421" max="6656" width="11.42578125" style="3"/>
    <col min="6657" max="6657" width="5.28515625" style="3" customWidth="1"/>
    <col min="6658" max="6658" width="10.85546875" style="3" customWidth="1"/>
    <col min="6659" max="6660" width="13.7109375" style="3" customWidth="1"/>
    <col min="6661" max="6661" width="12.140625" style="3" customWidth="1"/>
    <col min="6662" max="6662" width="10.7109375" style="3" customWidth="1"/>
    <col min="6663" max="6663" width="9.5703125" style="3" customWidth="1"/>
    <col min="6664" max="6664" width="10.85546875" style="3" customWidth="1"/>
    <col min="6665" max="6665" width="9.140625" style="3" customWidth="1"/>
    <col min="6666" max="6666" width="10.85546875" style="3" customWidth="1"/>
    <col min="6667" max="6667" width="11" style="3" customWidth="1"/>
    <col min="6668" max="6668" width="14.7109375" style="3" customWidth="1"/>
    <col min="6669" max="6669" width="12" style="3" customWidth="1"/>
    <col min="6670" max="6670" width="6.7109375" style="3" customWidth="1"/>
    <col min="6671" max="6671" width="2" style="3" customWidth="1"/>
    <col min="6672" max="6675" width="12.140625" style="3" customWidth="1"/>
    <col min="6676" max="6676" width="11" style="3" customWidth="1"/>
    <col min="6677" max="6912" width="11.42578125" style="3"/>
    <col min="6913" max="6913" width="5.28515625" style="3" customWidth="1"/>
    <col min="6914" max="6914" width="10.85546875" style="3" customWidth="1"/>
    <col min="6915" max="6916" width="13.7109375" style="3" customWidth="1"/>
    <col min="6917" max="6917" width="12.140625" style="3" customWidth="1"/>
    <col min="6918" max="6918" width="10.7109375" style="3" customWidth="1"/>
    <col min="6919" max="6919" width="9.5703125" style="3" customWidth="1"/>
    <col min="6920" max="6920" width="10.85546875" style="3" customWidth="1"/>
    <col min="6921" max="6921" width="9.140625" style="3" customWidth="1"/>
    <col min="6922" max="6922" width="10.85546875" style="3" customWidth="1"/>
    <col min="6923" max="6923" width="11" style="3" customWidth="1"/>
    <col min="6924" max="6924" width="14.7109375" style="3" customWidth="1"/>
    <col min="6925" max="6925" width="12" style="3" customWidth="1"/>
    <col min="6926" max="6926" width="6.7109375" style="3" customWidth="1"/>
    <col min="6927" max="6927" width="2" style="3" customWidth="1"/>
    <col min="6928" max="6931" width="12.140625" style="3" customWidth="1"/>
    <col min="6932" max="6932" width="11" style="3" customWidth="1"/>
    <col min="6933" max="7168" width="11.42578125" style="3"/>
    <col min="7169" max="7169" width="5.28515625" style="3" customWidth="1"/>
    <col min="7170" max="7170" width="10.85546875" style="3" customWidth="1"/>
    <col min="7171" max="7172" width="13.7109375" style="3" customWidth="1"/>
    <col min="7173" max="7173" width="12.140625" style="3" customWidth="1"/>
    <col min="7174" max="7174" width="10.7109375" style="3" customWidth="1"/>
    <col min="7175" max="7175" width="9.5703125" style="3" customWidth="1"/>
    <col min="7176" max="7176" width="10.85546875" style="3" customWidth="1"/>
    <col min="7177" max="7177" width="9.140625" style="3" customWidth="1"/>
    <col min="7178" max="7178" width="10.85546875" style="3" customWidth="1"/>
    <col min="7179" max="7179" width="11" style="3" customWidth="1"/>
    <col min="7180" max="7180" width="14.7109375" style="3" customWidth="1"/>
    <col min="7181" max="7181" width="12" style="3" customWidth="1"/>
    <col min="7182" max="7182" width="6.7109375" style="3" customWidth="1"/>
    <col min="7183" max="7183" width="2" style="3" customWidth="1"/>
    <col min="7184" max="7187" width="12.140625" style="3" customWidth="1"/>
    <col min="7188" max="7188" width="11" style="3" customWidth="1"/>
    <col min="7189" max="7424" width="11.42578125" style="3"/>
    <col min="7425" max="7425" width="5.28515625" style="3" customWidth="1"/>
    <col min="7426" max="7426" width="10.85546875" style="3" customWidth="1"/>
    <col min="7427" max="7428" width="13.7109375" style="3" customWidth="1"/>
    <col min="7429" max="7429" width="12.140625" style="3" customWidth="1"/>
    <col min="7430" max="7430" width="10.7109375" style="3" customWidth="1"/>
    <col min="7431" max="7431" width="9.5703125" style="3" customWidth="1"/>
    <col min="7432" max="7432" width="10.85546875" style="3" customWidth="1"/>
    <col min="7433" max="7433" width="9.140625" style="3" customWidth="1"/>
    <col min="7434" max="7434" width="10.85546875" style="3" customWidth="1"/>
    <col min="7435" max="7435" width="11" style="3" customWidth="1"/>
    <col min="7436" max="7436" width="14.7109375" style="3" customWidth="1"/>
    <col min="7437" max="7437" width="12" style="3" customWidth="1"/>
    <col min="7438" max="7438" width="6.7109375" style="3" customWidth="1"/>
    <col min="7439" max="7439" width="2" style="3" customWidth="1"/>
    <col min="7440" max="7443" width="12.140625" style="3" customWidth="1"/>
    <col min="7444" max="7444" width="11" style="3" customWidth="1"/>
    <col min="7445" max="7680" width="11.42578125" style="3"/>
    <col min="7681" max="7681" width="5.28515625" style="3" customWidth="1"/>
    <col min="7682" max="7682" width="10.85546875" style="3" customWidth="1"/>
    <col min="7683" max="7684" width="13.7109375" style="3" customWidth="1"/>
    <col min="7685" max="7685" width="12.140625" style="3" customWidth="1"/>
    <col min="7686" max="7686" width="10.7109375" style="3" customWidth="1"/>
    <col min="7687" max="7687" width="9.5703125" style="3" customWidth="1"/>
    <col min="7688" max="7688" width="10.85546875" style="3" customWidth="1"/>
    <col min="7689" max="7689" width="9.140625" style="3" customWidth="1"/>
    <col min="7690" max="7690" width="10.85546875" style="3" customWidth="1"/>
    <col min="7691" max="7691" width="11" style="3" customWidth="1"/>
    <col min="7692" max="7692" width="14.7109375" style="3" customWidth="1"/>
    <col min="7693" max="7693" width="12" style="3" customWidth="1"/>
    <col min="7694" max="7694" width="6.7109375" style="3" customWidth="1"/>
    <col min="7695" max="7695" width="2" style="3" customWidth="1"/>
    <col min="7696" max="7699" width="12.140625" style="3" customWidth="1"/>
    <col min="7700" max="7700" width="11" style="3" customWidth="1"/>
    <col min="7701" max="7936" width="11.42578125" style="3"/>
    <col min="7937" max="7937" width="5.28515625" style="3" customWidth="1"/>
    <col min="7938" max="7938" width="10.85546875" style="3" customWidth="1"/>
    <col min="7939" max="7940" width="13.7109375" style="3" customWidth="1"/>
    <col min="7941" max="7941" width="12.140625" style="3" customWidth="1"/>
    <col min="7942" max="7942" width="10.7109375" style="3" customWidth="1"/>
    <col min="7943" max="7943" width="9.5703125" style="3" customWidth="1"/>
    <col min="7944" max="7944" width="10.85546875" style="3" customWidth="1"/>
    <col min="7945" max="7945" width="9.140625" style="3" customWidth="1"/>
    <col min="7946" max="7946" width="10.85546875" style="3" customWidth="1"/>
    <col min="7947" max="7947" width="11" style="3" customWidth="1"/>
    <col min="7948" max="7948" width="14.7109375" style="3" customWidth="1"/>
    <col min="7949" max="7949" width="12" style="3" customWidth="1"/>
    <col min="7950" max="7950" width="6.7109375" style="3" customWidth="1"/>
    <col min="7951" max="7951" width="2" style="3" customWidth="1"/>
    <col min="7952" max="7955" width="12.140625" style="3" customWidth="1"/>
    <col min="7956" max="7956" width="11" style="3" customWidth="1"/>
    <col min="7957" max="8192" width="11.42578125" style="3"/>
    <col min="8193" max="8193" width="5.28515625" style="3" customWidth="1"/>
    <col min="8194" max="8194" width="10.85546875" style="3" customWidth="1"/>
    <col min="8195" max="8196" width="13.7109375" style="3" customWidth="1"/>
    <col min="8197" max="8197" width="12.140625" style="3" customWidth="1"/>
    <col min="8198" max="8198" width="10.7109375" style="3" customWidth="1"/>
    <col min="8199" max="8199" width="9.5703125" style="3" customWidth="1"/>
    <col min="8200" max="8200" width="10.85546875" style="3" customWidth="1"/>
    <col min="8201" max="8201" width="9.140625" style="3" customWidth="1"/>
    <col min="8202" max="8202" width="10.85546875" style="3" customWidth="1"/>
    <col min="8203" max="8203" width="11" style="3" customWidth="1"/>
    <col min="8204" max="8204" width="14.7109375" style="3" customWidth="1"/>
    <col min="8205" max="8205" width="12" style="3" customWidth="1"/>
    <col min="8206" max="8206" width="6.7109375" style="3" customWidth="1"/>
    <col min="8207" max="8207" width="2" style="3" customWidth="1"/>
    <col min="8208" max="8211" width="12.140625" style="3" customWidth="1"/>
    <col min="8212" max="8212" width="11" style="3" customWidth="1"/>
    <col min="8213" max="8448" width="11.42578125" style="3"/>
    <col min="8449" max="8449" width="5.28515625" style="3" customWidth="1"/>
    <col min="8450" max="8450" width="10.85546875" style="3" customWidth="1"/>
    <col min="8451" max="8452" width="13.7109375" style="3" customWidth="1"/>
    <col min="8453" max="8453" width="12.140625" style="3" customWidth="1"/>
    <col min="8454" max="8454" width="10.7109375" style="3" customWidth="1"/>
    <col min="8455" max="8455" width="9.5703125" style="3" customWidth="1"/>
    <col min="8456" max="8456" width="10.85546875" style="3" customWidth="1"/>
    <col min="8457" max="8457" width="9.140625" style="3" customWidth="1"/>
    <col min="8458" max="8458" width="10.85546875" style="3" customWidth="1"/>
    <col min="8459" max="8459" width="11" style="3" customWidth="1"/>
    <col min="8460" max="8460" width="14.7109375" style="3" customWidth="1"/>
    <col min="8461" max="8461" width="12" style="3" customWidth="1"/>
    <col min="8462" max="8462" width="6.7109375" style="3" customWidth="1"/>
    <col min="8463" max="8463" width="2" style="3" customWidth="1"/>
    <col min="8464" max="8467" width="12.140625" style="3" customWidth="1"/>
    <col min="8468" max="8468" width="11" style="3" customWidth="1"/>
    <col min="8469" max="8704" width="11.42578125" style="3"/>
    <col min="8705" max="8705" width="5.28515625" style="3" customWidth="1"/>
    <col min="8706" max="8706" width="10.85546875" style="3" customWidth="1"/>
    <col min="8707" max="8708" width="13.7109375" style="3" customWidth="1"/>
    <col min="8709" max="8709" width="12.140625" style="3" customWidth="1"/>
    <col min="8710" max="8710" width="10.7109375" style="3" customWidth="1"/>
    <col min="8711" max="8711" width="9.5703125" style="3" customWidth="1"/>
    <col min="8712" max="8712" width="10.85546875" style="3" customWidth="1"/>
    <col min="8713" max="8713" width="9.140625" style="3" customWidth="1"/>
    <col min="8714" max="8714" width="10.85546875" style="3" customWidth="1"/>
    <col min="8715" max="8715" width="11" style="3" customWidth="1"/>
    <col min="8716" max="8716" width="14.7109375" style="3" customWidth="1"/>
    <col min="8717" max="8717" width="12" style="3" customWidth="1"/>
    <col min="8718" max="8718" width="6.7109375" style="3" customWidth="1"/>
    <col min="8719" max="8719" width="2" style="3" customWidth="1"/>
    <col min="8720" max="8723" width="12.140625" style="3" customWidth="1"/>
    <col min="8724" max="8724" width="11" style="3" customWidth="1"/>
    <col min="8725" max="8960" width="11.42578125" style="3"/>
    <col min="8961" max="8961" width="5.28515625" style="3" customWidth="1"/>
    <col min="8962" max="8962" width="10.85546875" style="3" customWidth="1"/>
    <col min="8963" max="8964" width="13.7109375" style="3" customWidth="1"/>
    <col min="8965" max="8965" width="12.140625" style="3" customWidth="1"/>
    <col min="8966" max="8966" width="10.7109375" style="3" customWidth="1"/>
    <col min="8967" max="8967" width="9.5703125" style="3" customWidth="1"/>
    <col min="8968" max="8968" width="10.85546875" style="3" customWidth="1"/>
    <col min="8969" max="8969" width="9.140625" style="3" customWidth="1"/>
    <col min="8970" max="8970" width="10.85546875" style="3" customWidth="1"/>
    <col min="8971" max="8971" width="11" style="3" customWidth="1"/>
    <col min="8972" max="8972" width="14.7109375" style="3" customWidth="1"/>
    <col min="8973" max="8973" width="12" style="3" customWidth="1"/>
    <col min="8974" max="8974" width="6.7109375" style="3" customWidth="1"/>
    <col min="8975" max="8975" width="2" style="3" customWidth="1"/>
    <col min="8976" max="8979" width="12.140625" style="3" customWidth="1"/>
    <col min="8980" max="8980" width="11" style="3" customWidth="1"/>
    <col min="8981" max="9216" width="11.42578125" style="3"/>
    <col min="9217" max="9217" width="5.28515625" style="3" customWidth="1"/>
    <col min="9218" max="9218" width="10.85546875" style="3" customWidth="1"/>
    <col min="9219" max="9220" width="13.7109375" style="3" customWidth="1"/>
    <col min="9221" max="9221" width="12.140625" style="3" customWidth="1"/>
    <col min="9222" max="9222" width="10.7109375" style="3" customWidth="1"/>
    <col min="9223" max="9223" width="9.5703125" style="3" customWidth="1"/>
    <col min="9224" max="9224" width="10.85546875" style="3" customWidth="1"/>
    <col min="9225" max="9225" width="9.140625" style="3" customWidth="1"/>
    <col min="9226" max="9226" width="10.85546875" style="3" customWidth="1"/>
    <col min="9227" max="9227" width="11" style="3" customWidth="1"/>
    <col min="9228" max="9228" width="14.7109375" style="3" customWidth="1"/>
    <col min="9229" max="9229" width="12" style="3" customWidth="1"/>
    <col min="9230" max="9230" width="6.7109375" style="3" customWidth="1"/>
    <col min="9231" max="9231" width="2" style="3" customWidth="1"/>
    <col min="9232" max="9235" width="12.140625" style="3" customWidth="1"/>
    <col min="9236" max="9236" width="11" style="3" customWidth="1"/>
    <col min="9237" max="9472" width="11.42578125" style="3"/>
    <col min="9473" max="9473" width="5.28515625" style="3" customWidth="1"/>
    <col min="9474" max="9474" width="10.85546875" style="3" customWidth="1"/>
    <col min="9475" max="9476" width="13.7109375" style="3" customWidth="1"/>
    <col min="9477" max="9477" width="12.140625" style="3" customWidth="1"/>
    <col min="9478" max="9478" width="10.7109375" style="3" customWidth="1"/>
    <col min="9479" max="9479" width="9.5703125" style="3" customWidth="1"/>
    <col min="9480" max="9480" width="10.85546875" style="3" customWidth="1"/>
    <col min="9481" max="9481" width="9.140625" style="3" customWidth="1"/>
    <col min="9482" max="9482" width="10.85546875" style="3" customWidth="1"/>
    <col min="9483" max="9483" width="11" style="3" customWidth="1"/>
    <col min="9484" max="9484" width="14.7109375" style="3" customWidth="1"/>
    <col min="9485" max="9485" width="12" style="3" customWidth="1"/>
    <col min="9486" max="9486" width="6.7109375" style="3" customWidth="1"/>
    <col min="9487" max="9487" width="2" style="3" customWidth="1"/>
    <col min="9488" max="9491" width="12.140625" style="3" customWidth="1"/>
    <col min="9492" max="9492" width="11" style="3" customWidth="1"/>
    <col min="9493" max="9728" width="11.42578125" style="3"/>
    <col min="9729" max="9729" width="5.28515625" style="3" customWidth="1"/>
    <col min="9730" max="9730" width="10.85546875" style="3" customWidth="1"/>
    <col min="9731" max="9732" width="13.7109375" style="3" customWidth="1"/>
    <col min="9733" max="9733" width="12.140625" style="3" customWidth="1"/>
    <col min="9734" max="9734" width="10.7109375" style="3" customWidth="1"/>
    <col min="9735" max="9735" width="9.5703125" style="3" customWidth="1"/>
    <col min="9736" max="9736" width="10.85546875" style="3" customWidth="1"/>
    <col min="9737" max="9737" width="9.140625" style="3" customWidth="1"/>
    <col min="9738" max="9738" width="10.85546875" style="3" customWidth="1"/>
    <col min="9739" max="9739" width="11" style="3" customWidth="1"/>
    <col min="9740" max="9740" width="14.7109375" style="3" customWidth="1"/>
    <col min="9741" max="9741" width="12" style="3" customWidth="1"/>
    <col min="9742" max="9742" width="6.7109375" style="3" customWidth="1"/>
    <col min="9743" max="9743" width="2" style="3" customWidth="1"/>
    <col min="9744" max="9747" width="12.140625" style="3" customWidth="1"/>
    <col min="9748" max="9748" width="11" style="3" customWidth="1"/>
    <col min="9749" max="9984" width="11.42578125" style="3"/>
    <col min="9985" max="9985" width="5.28515625" style="3" customWidth="1"/>
    <col min="9986" max="9986" width="10.85546875" style="3" customWidth="1"/>
    <col min="9987" max="9988" width="13.7109375" style="3" customWidth="1"/>
    <col min="9989" max="9989" width="12.140625" style="3" customWidth="1"/>
    <col min="9990" max="9990" width="10.7109375" style="3" customWidth="1"/>
    <col min="9991" max="9991" width="9.5703125" style="3" customWidth="1"/>
    <col min="9992" max="9992" width="10.85546875" style="3" customWidth="1"/>
    <col min="9993" max="9993" width="9.140625" style="3" customWidth="1"/>
    <col min="9994" max="9994" width="10.85546875" style="3" customWidth="1"/>
    <col min="9995" max="9995" width="11" style="3" customWidth="1"/>
    <col min="9996" max="9996" width="14.7109375" style="3" customWidth="1"/>
    <col min="9997" max="9997" width="12" style="3" customWidth="1"/>
    <col min="9998" max="9998" width="6.7109375" style="3" customWidth="1"/>
    <col min="9999" max="9999" width="2" style="3" customWidth="1"/>
    <col min="10000" max="10003" width="12.140625" style="3" customWidth="1"/>
    <col min="10004" max="10004" width="11" style="3" customWidth="1"/>
    <col min="10005" max="10240" width="11.42578125" style="3"/>
    <col min="10241" max="10241" width="5.28515625" style="3" customWidth="1"/>
    <col min="10242" max="10242" width="10.85546875" style="3" customWidth="1"/>
    <col min="10243" max="10244" width="13.7109375" style="3" customWidth="1"/>
    <col min="10245" max="10245" width="12.140625" style="3" customWidth="1"/>
    <col min="10246" max="10246" width="10.7109375" style="3" customWidth="1"/>
    <col min="10247" max="10247" width="9.5703125" style="3" customWidth="1"/>
    <col min="10248" max="10248" width="10.85546875" style="3" customWidth="1"/>
    <col min="10249" max="10249" width="9.140625" style="3" customWidth="1"/>
    <col min="10250" max="10250" width="10.85546875" style="3" customWidth="1"/>
    <col min="10251" max="10251" width="11" style="3" customWidth="1"/>
    <col min="10252" max="10252" width="14.7109375" style="3" customWidth="1"/>
    <col min="10253" max="10253" width="12" style="3" customWidth="1"/>
    <col min="10254" max="10254" width="6.7109375" style="3" customWidth="1"/>
    <col min="10255" max="10255" width="2" style="3" customWidth="1"/>
    <col min="10256" max="10259" width="12.140625" style="3" customWidth="1"/>
    <col min="10260" max="10260" width="11" style="3" customWidth="1"/>
    <col min="10261" max="10496" width="11.42578125" style="3"/>
    <col min="10497" max="10497" width="5.28515625" style="3" customWidth="1"/>
    <col min="10498" max="10498" width="10.85546875" style="3" customWidth="1"/>
    <col min="10499" max="10500" width="13.7109375" style="3" customWidth="1"/>
    <col min="10501" max="10501" width="12.140625" style="3" customWidth="1"/>
    <col min="10502" max="10502" width="10.7109375" style="3" customWidth="1"/>
    <col min="10503" max="10503" width="9.5703125" style="3" customWidth="1"/>
    <col min="10504" max="10504" width="10.85546875" style="3" customWidth="1"/>
    <col min="10505" max="10505" width="9.140625" style="3" customWidth="1"/>
    <col min="10506" max="10506" width="10.85546875" style="3" customWidth="1"/>
    <col min="10507" max="10507" width="11" style="3" customWidth="1"/>
    <col min="10508" max="10508" width="14.7109375" style="3" customWidth="1"/>
    <col min="10509" max="10509" width="12" style="3" customWidth="1"/>
    <col min="10510" max="10510" width="6.7109375" style="3" customWidth="1"/>
    <col min="10511" max="10511" width="2" style="3" customWidth="1"/>
    <col min="10512" max="10515" width="12.140625" style="3" customWidth="1"/>
    <col min="10516" max="10516" width="11" style="3" customWidth="1"/>
    <col min="10517" max="10752" width="11.42578125" style="3"/>
    <col min="10753" max="10753" width="5.28515625" style="3" customWidth="1"/>
    <col min="10754" max="10754" width="10.85546875" style="3" customWidth="1"/>
    <col min="10755" max="10756" width="13.7109375" style="3" customWidth="1"/>
    <col min="10757" max="10757" width="12.140625" style="3" customWidth="1"/>
    <col min="10758" max="10758" width="10.7109375" style="3" customWidth="1"/>
    <col min="10759" max="10759" width="9.5703125" style="3" customWidth="1"/>
    <col min="10760" max="10760" width="10.85546875" style="3" customWidth="1"/>
    <col min="10761" max="10761" width="9.140625" style="3" customWidth="1"/>
    <col min="10762" max="10762" width="10.85546875" style="3" customWidth="1"/>
    <col min="10763" max="10763" width="11" style="3" customWidth="1"/>
    <col min="10764" max="10764" width="14.7109375" style="3" customWidth="1"/>
    <col min="10765" max="10765" width="12" style="3" customWidth="1"/>
    <col min="10766" max="10766" width="6.7109375" style="3" customWidth="1"/>
    <col min="10767" max="10767" width="2" style="3" customWidth="1"/>
    <col min="10768" max="10771" width="12.140625" style="3" customWidth="1"/>
    <col min="10772" max="10772" width="11" style="3" customWidth="1"/>
    <col min="10773" max="11008" width="11.42578125" style="3"/>
    <col min="11009" max="11009" width="5.28515625" style="3" customWidth="1"/>
    <col min="11010" max="11010" width="10.85546875" style="3" customWidth="1"/>
    <col min="11011" max="11012" width="13.7109375" style="3" customWidth="1"/>
    <col min="11013" max="11013" width="12.140625" style="3" customWidth="1"/>
    <col min="11014" max="11014" width="10.7109375" style="3" customWidth="1"/>
    <col min="11015" max="11015" width="9.5703125" style="3" customWidth="1"/>
    <col min="11016" max="11016" width="10.85546875" style="3" customWidth="1"/>
    <col min="11017" max="11017" width="9.140625" style="3" customWidth="1"/>
    <col min="11018" max="11018" width="10.85546875" style="3" customWidth="1"/>
    <col min="11019" max="11019" width="11" style="3" customWidth="1"/>
    <col min="11020" max="11020" width="14.7109375" style="3" customWidth="1"/>
    <col min="11021" max="11021" width="12" style="3" customWidth="1"/>
    <col min="11022" max="11022" width="6.7109375" style="3" customWidth="1"/>
    <col min="11023" max="11023" width="2" style="3" customWidth="1"/>
    <col min="11024" max="11027" width="12.140625" style="3" customWidth="1"/>
    <col min="11028" max="11028" width="11" style="3" customWidth="1"/>
    <col min="11029" max="11264" width="11.42578125" style="3"/>
    <col min="11265" max="11265" width="5.28515625" style="3" customWidth="1"/>
    <col min="11266" max="11266" width="10.85546875" style="3" customWidth="1"/>
    <col min="11267" max="11268" width="13.7109375" style="3" customWidth="1"/>
    <col min="11269" max="11269" width="12.140625" style="3" customWidth="1"/>
    <col min="11270" max="11270" width="10.7109375" style="3" customWidth="1"/>
    <col min="11271" max="11271" width="9.5703125" style="3" customWidth="1"/>
    <col min="11272" max="11272" width="10.85546875" style="3" customWidth="1"/>
    <col min="11273" max="11273" width="9.140625" style="3" customWidth="1"/>
    <col min="11274" max="11274" width="10.85546875" style="3" customWidth="1"/>
    <col min="11275" max="11275" width="11" style="3" customWidth="1"/>
    <col min="11276" max="11276" width="14.7109375" style="3" customWidth="1"/>
    <col min="11277" max="11277" width="12" style="3" customWidth="1"/>
    <col min="11278" max="11278" width="6.7109375" style="3" customWidth="1"/>
    <col min="11279" max="11279" width="2" style="3" customWidth="1"/>
    <col min="11280" max="11283" width="12.140625" style="3" customWidth="1"/>
    <col min="11284" max="11284" width="11" style="3" customWidth="1"/>
    <col min="11285" max="11520" width="11.42578125" style="3"/>
    <col min="11521" max="11521" width="5.28515625" style="3" customWidth="1"/>
    <col min="11522" max="11522" width="10.85546875" style="3" customWidth="1"/>
    <col min="11523" max="11524" width="13.7109375" style="3" customWidth="1"/>
    <col min="11525" max="11525" width="12.140625" style="3" customWidth="1"/>
    <col min="11526" max="11526" width="10.7109375" style="3" customWidth="1"/>
    <col min="11527" max="11527" width="9.5703125" style="3" customWidth="1"/>
    <col min="11528" max="11528" width="10.85546875" style="3" customWidth="1"/>
    <col min="11529" max="11529" width="9.140625" style="3" customWidth="1"/>
    <col min="11530" max="11530" width="10.85546875" style="3" customWidth="1"/>
    <col min="11531" max="11531" width="11" style="3" customWidth="1"/>
    <col min="11532" max="11532" width="14.7109375" style="3" customWidth="1"/>
    <col min="11533" max="11533" width="12" style="3" customWidth="1"/>
    <col min="11534" max="11534" width="6.7109375" style="3" customWidth="1"/>
    <col min="11535" max="11535" width="2" style="3" customWidth="1"/>
    <col min="11536" max="11539" width="12.140625" style="3" customWidth="1"/>
    <col min="11540" max="11540" width="11" style="3" customWidth="1"/>
    <col min="11541" max="11776" width="11.42578125" style="3"/>
    <col min="11777" max="11777" width="5.28515625" style="3" customWidth="1"/>
    <col min="11778" max="11778" width="10.85546875" style="3" customWidth="1"/>
    <col min="11779" max="11780" width="13.7109375" style="3" customWidth="1"/>
    <col min="11781" max="11781" width="12.140625" style="3" customWidth="1"/>
    <col min="11782" max="11782" width="10.7109375" style="3" customWidth="1"/>
    <col min="11783" max="11783" width="9.5703125" style="3" customWidth="1"/>
    <col min="11784" max="11784" width="10.85546875" style="3" customWidth="1"/>
    <col min="11785" max="11785" width="9.140625" style="3" customWidth="1"/>
    <col min="11786" max="11786" width="10.85546875" style="3" customWidth="1"/>
    <col min="11787" max="11787" width="11" style="3" customWidth="1"/>
    <col min="11788" max="11788" width="14.7109375" style="3" customWidth="1"/>
    <col min="11789" max="11789" width="12" style="3" customWidth="1"/>
    <col min="11790" max="11790" width="6.7109375" style="3" customWidth="1"/>
    <col min="11791" max="11791" width="2" style="3" customWidth="1"/>
    <col min="11792" max="11795" width="12.140625" style="3" customWidth="1"/>
    <col min="11796" max="11796" width="11" style="3" customWidth="1"/>
    <col min="11797" max="12032" width="11.42578125" style="3"/>
    <col min="12033" max="12033" width="5.28515625" style="3" customWidth="1"/>
    <col min="12034" max="12034" width="10.85546875" style="3" customWidth="1"/>
    <col min="12035" max="12036" width="13.7109375" style="3" customWidth="1"/>
    <col min="12037" max="12037" width="12.140625" style="3" customWidth="1"/>
    <col min="12038" max="12038" width="10.7109375" style="3" customWidth="1"/>
    <col min="12039" max="12039" width="9.5703125" style="3" customWidth="1"/>
    <col min="12040" max="12040" width="10.85546875" style="3" customWidth="1"/>
    <col min="12041" max="12041" width="9.140625" style="3" customWidth="1"/>
    <col min="12042" max="12042" width="10.85546875" style="3" customWidth="1"/>
    <col min="12043" max="12043" width="11" style="3" customWidth="1"/>
    <col min="12044" max="12044" width="14.7109375" style="3" customWidth="1"/>
    <col min="12045" max="12045" width="12" style="3" customWidth="1"/>
    <col min="12046" max="12046" width="6.7109375" style="3" customWidth="1"/>
    <col min="12047" max="12047" width="2" style="3" customWidth="1"/>
    <col min="12048" max="12051" width="12.140625" style="3" customWidth="1"/>
    <col min="12052" max="12052" width="11" style="3" customWidth="1"/>
    <col min="12053" max="12288" width="11.42578125" style="3"/>
    <col min="12289" max="12289" width="5.28515625" style="3" customWidth="1"/>
    <col min="12290" max="12290" width="10.85546875" style="3" customWidth="1"/>
    <col min="12291" max="12292" width="13.7109375" style="3" customWidth="1"/>
    <col min="12293" max="12293" width="12.140625" style="3" customWidth="1"/>
    <col min="12294" max="12294" width="10.7109375" style="3" customWidth="1"/>
    <col min="12295" max="12295" width="9.5703125" style="3" customWidth="1"/>
    <col min="12296" max="12296" width="10.85546875" style="3" customWidth="1"/>
    <col min="12297" max="12297" width="9.140625" style="3" customWidth="1"/>
    <col min="12298" max="12298" width="10.85546875" style="3" customWidth="1"/>
    <col min="12299" max="12299" width="11" style="3" customWidth="1"/>
    <col min="12300" max="12300" width="14.7109375" style="3" customWidth="1"/>
    <col min="12301" max="12301" width="12" style="3" customWidth="1"/>
    <col min="12302" max="12302" width="6.7109375" style="3" customWidth="1"/>
    <col min="12303" max="12303" width="2" style="3" customWidth="1"/>
    <col min="12304" max="12307" width="12.140625" style="3" customWidth="1"/>
    <col min="12308" max="12308" width="11" style="3" customWidth="1"/>
    <col min="12309" max="12544" width="11.42578125" style="3"/>
    <col min="12545" max="12545" width="5.28515625" style="3" customWidth="1"/>
    <col min="12546" max="12546" width="10.85546875" style="3" customWidth="1"/>
    <col min="12547" max="12548" width="13.7109375" style="3" customWidth="1"/>
    <col min="12549" max="12549" width="12.140625" style="3" customWidth="1"/>
    <col min="12550" max="12550" width="10.7109375" style="3" customWidth="1"/>
    <col min="12551" max="12551" width="9.5703125" style="3" customWidth="1"/>
    <col min="12552" max="12552" width="10.85546875" style="3" customWidth="1"/>
    <col min="12553" max="12553" width="9.140625" style="3" customWidth="1"/>
    <col min="12554" max="12554" width="10.85546875" style="3" customWidth="1"/>
    <col min="12555" max="12555" width="11" style="3" customWidth="1"/>
    <col min="12556" max="12556" width="14.7109375" style="3" customWidth="1"/>
    <col min="12557" max="12557" width="12" style="3" customWidth="1"/>
    <col min="12558" max="12558" width="6.7109375" style="3" customWidth="1"/>
    <col min="12559" max="12559" width="2" style="3" customWidth="1"/>
    <col min="12560" max="12563" width="12.140625" style="3" customWidth="1"/>
    <col min="12564" max="12564" width="11" style="3" customWidth="1"/>
    <col min="12565" max="12800" width="11.42578125" style="3"/>
    <col min="12801" max="12801" width="5.28515625" style="3" customWidth="1"/>
    <col min="12802" max="12802" width="10.85546875" style="3" customWidth="1"/>
    <col min="12803" max="12804" width="13.7109375" style="3" customWidth="1"/>
    <col min="12805" max="12805" width="12.140625" style="3" customWidth="1"/>
    <col min="12806" max="12806" width="10.7109375" style="3" customWidth="1"/>
    <col min="12807" max="12807" width="9.5703125" style="3" customWidth="1"/>
    <col min="12808" max="12808" width="10.85546875" style="3" customWidth="1"/>
    <col min="12809" max="12809" width="9.140625" style="3" customWidth="1"/>
    <col min="12810" max="12810" width="10.85546875" style="3" customWidth="1"/>
    <col min="12811" max="12811" width="11" style="3" customWidth="1"/>
    <col min="12812" max="12812" width="14.7109375" style="3" customWidth="1"/>
    <col min="12813" max="12813" width="12" style="3" customWidth="1"/>
    <col min="12814" max="12814" width="6.7109375" style="3" customWidth="1"/>
    <col min="12815" max="12815" width="2" style="3" customWidth="1"/>
    <col min="12816" max="12819" width="12.140625" style="3" customWidth="1"/>
    <col min="12820" max="12820" width="11" style="3" customWidth="1"/>
    <col min="12821" max="13056" width="11.42578125" style="3"/>
    <col min="13057" max="13057" width="5.28515625" style="3" customWidth="1"/>
    <col min="13058" max="13058" width="10.85546875" style="3" customWidth="1"/>
    <col min="13059" max="13060" width="13.7109375" style="3" customWidth="1"/>
    <col min="13061" max="13061" width="12.140625" style="3" customWidth="1"/>
    <col min="13062" max="13062" width="10.7109375" style="3" customWidth="1"/>
    <col min="13063" max="13063" width="9.5703125" style="3" customWidth="1"/>
    <col min="13064" max="13064" width="10.85546875" style="3" customWidth="1"/>
    <col min="13065" max="13065" width="9.140625" style="3" customWidth="1"/>
    <col min="13066" max="13066" width="10.85546875" style="3" customWidth="1"/>
    <col min="13067" max="13067" width="11" style="3" customWidth="1"/>
    <col min="13068" max="13068" width="14.7109375" style="3" customWidth="1"/>
    <col min="13069" max="13069" width="12" style="3" customWidth="1"/>
    <col min="13070" max="13070" width="6.7109375" style="3" customWidth="1"/>
    <col min="13071" max="13071" width="2" style="3" customWidth="1"/>
    <col min="13072" max="13075" width="12.140625" style="3" customWidth="1"/>
    <col min="13076" max="13076" width="11" style="3" customWidth="1"/>
    <col min="13077" max="13312" width="11.42578125" style="3"/>
    <col min="13313" max="13313" width="5.28515625" style="3" customWidth="1"/>
    <col min="13314" max="13314" width="10.85546875" style="3" customWidth="1"/>
    <col min="13315" max="13316" width="13.7109375" style="3" customWidth="1"/>
    <col min="13317" max="13317" width="12.140625" style="3" customWidth="1"/>
    <col min="13318" max="13318" width="10.7109375" style="3" customWidth="1"/>
    <col min="13319" max="13319" width="9.5703125" style="3" customWidth="1"/>
    <col min="13320" max="13320" width="10.85546875" style="3" customWidth="1"/>
    <col min="13321" max="13321" width="9.140625" style="3" customWidth="1"/>
    <col min="13322" max="13322" width="10.85546875" style="3" customWidth="1"/>
    <col min="13323" max="13323" width="11" style="3" customWidth="1"/>
    <col min="13324" max="13324" width="14.7109375" style="3" customWidth="1"/>
    <col min="13325" max="13325" width="12" style="3" customWidth="1"/>
    <col min="13326" max="13326" width="6.7109375" style="3" customWidth="1"/>
    <col min="13327" max="13327" width="2" style="3" customWidth="1"/>
    <col min="13328" max="13331" width="12.140625" style="3" customWidth="1"/>
    <col min="13332" max="13332" width="11" style="3" customWidth="1"/>
    <col min="13333" max="13568" width="11.42578125" style="3"/>
    <col min="13569" max="13569" width="5.28515625" style="3" customWidth="1"/>
    <col min="13570" max="13570" width="10.85546875" style="3" customWidth="1"/>
    <col min="13571" max="13572" width="13.7109375" style="3" customWidth="1"/>
    <col min="13573" max="13573" width="12.140625" style="3" customWidth="1"/>
    <col min="13574" max="13574" width="10.7109375" style="3" customWidth="1"/>
    <col min="13575" max="13575" width="9.5703125" style="3" customWidth="1"/>
    <col min="13576" max="13576" width="10.85546875" style="3" customWidth="1"/>
    <col min="13577" max="13577" width="9.140625" style="3" customWidth="1"/>
    <col min="13578" max="13578" width="10.85546875" style="3" customWidth="1"/>
    <col min="13579" max="13579" width="11" style="3" customWidth="1"/>
    <col min="13580" max="13580" width="14.7109375" style="3" customWidth="1"/>
    <col min="13581" max="13581" width="12" style="3" customWidth="1"/>
    <col min="13582" max="13582" width="6.7109375" style="3" customWidth="1"/>
    <col min="13583" max="13583" width="2" style="3" customWidth="1"/>
    <col min="13584" max="13587" width="12.140625" style="3" customWidth="1"/>
    <col min="13588" max="13588" width="11" style="3" customWidth="1"/>
    <col min="13589" max="13824" width="11.42578125" style="3"/>
    <col min="13825" max="13825" width="5.28515625" style="3" customWidth="1"/>
    <col min="13826" max="13826" width="10.85546875" style="3" customWidth="1"/>
    <col min="13827" max="13828" width="13.7109375" style="3" customWidth="1"/>
    <col min="13829" max="13829" width="12.140625" style="3" customWidth="1"/>
    <col min="13830" max="13830" width="10.7109375" style="3" customWidth="1"/>
    <col min="13831" max="13831" width="9.5703125" style="3" customWidth="1"/>
    <col min="13832" max="13832" width="10.85546875" style="3" customWidth="1"/>
    <col min="13833" max="13833" width="9.140625" style="3" customWidth="1"/>
    <col min="13834" max="13834" width="10.85546875" style="3" customWidth="1"/>
    <col min="13835" max="13835" width="11" style="3" customWidth="1"/>
    <col min="13836" max="13836" width="14.7109375" style="3" customWidth="1"/>
    <col min="13837" max="13837" width="12" style="3" customWidth="1"/>
    <col min="13838" max="13838" width="6.7109375" style="3" customWidth="1"/>
    <col min="13839" max="13839" width="2" style="3" customWidth="1"/>
    <col min="13840" max="13843" width="12.140625" style="3" customWidth="1"/>
    <col min="13844" max="13844" width="11" style="3" customWidth="1"/>
    <col min="13845" max="14080" width="11.42578125" style="3"/>
    <col min="14081" max="14081" width="5.28515625" style="3" customWidth="1"/>
    <col min="14082" max="14082" width="10.85546875" style="3" customWidth="1"/>
    <col min="14083" max="14084" width="13.7109375" style="3" customWidth="1"/>
    <col min="14085" max="14085" width="12.140625" style="3" customWidth="1"/>
    <col min="14086" max="14086" width="10.7109375" style="3" customWidth="1"/>
    <col min="14087" max="14087" width="9.5703125" style="3" customWidth="1"/>
    <col min="14088" max="14088" width="10.85546875" style="3" customWidth="1"/>
    <col min="14089" max="14089" width="9.140625" style="3" customWidth="1"/>
    <col min="14090" max="14090" width="10.85546875" style="3" customWidth="1"/>
    <col min="14091" max="14091" width="11" style="3" customWidth="1"/>
    <col min="14092" max="14092" width="14.7109375" style="3" customWidth="1"/>
    <col min="14093" max="14093" width="12" style="3" customWidth="1"/>
    <col min="14094" max="14094" width="6.7109375" style="3" customWidth="1"/>
    <col min="14095" max="14095" width="2" style="3" customWidth="1"/>
    <col min="14096" max="14099" width="12.140625" style="3" customWidth="1"/>
    <col min="14100" max="14100" width="11" style="3" customWidth="1"/>
    <col min="14101" max="14336" width="11.42578125" style="3"/>
    <col min="14337" max="14337" width="5.28515625" style="3" customWidth="1"/>
    <col min="14338" max="14338" width="10.85546875" style="3" customWidth="1"/>
    <col min="14339" max="14340" width="13.7109375" style="3" customWidth="1"/>
    <col min="14341" max="14341" width="12.140625" style="3" customWidth="1"/>
    <col min="14342" max="14342" width="10.7109375" style="3" customWidth="1"/>
    <col min="14343" max="14343" width="9.5703125" style="3" customWidth="1"/>
    <col min="14344" max="14344" width="10.85546875" style="3" customWidth="1"/>
    <col min="14345" max="14345" width="9.140625" style="3" customWidth="1"/>
    <col min="14346" max="14346" width="10.85546875" style="3" customWidth="1"/>
    <col min="14347" max="14347" width="11" style="3" customWidth="1"/>
    <col min="14348" max="14348" width="14.7109375" style="3" customWidth="1"/>
    <col min="14349" max="14349" width="12" style="3" customWidth="1"/>
    <col min="14350" max="14350" width="6.7109375" style="3" customWidth="1"/>
    <col min="14351" max="14351" width="2" style="3" customWidth="1"/>
    <col min="14352" max="14355" width="12.140625" style="3" customWidth="1"/>
    <col min="14356" max="14356" width="11" style="3" customWidth="1"/>
    <col min="14357" max="14592" width="11.42578125" style="3"/>
    <col min="14593" max="14593" width="5.28515625" style="3" customWidth="1"/>
    <col min="14594" max="14594" width="10.85546875" style="3" customWidth="1"/>
    <col min="14595" max="14596" width="13.7109375" style="3" customWidth="1"/>
    <col min="14597" max="14597" width="12.140625" style="3" customWidth="1"/>
    <col min="14598" max="14598" width="10.7109375" style="3" customWidth="1"/>
    <col min="14599" max="14599" width="9.5703125" style="3" customWidth="1"/>
    <col min="14600" max="14600" width="10.85546875" style="3" customWidth="1"/>
    <col min="14601" max="14601" width="9.140625" style="3" customWidth="1"/>
    <col min="14602" max="14602" width="10.85546875" style="3" customWidth="1"/>
    <col min="14603" max="14603" width="11" style="3" customWidth="1"/>
    <col min="14604" max="14604" width="14.7109375" style="3" customWidth="1"/>
    <col min="14605" max="14605" width="12" style="3" customWidth="1"/>
    <col min="14606" max="14606" width="6.7109375" style="3" customWidth="1"/>
    <col min="14607" max="14607" width="2" style="3" customWidth="1"/>
    <col min="14608" max="14611" width="12.140625" style="3" customWidth="1"/>
    <col min="14612" max="14612" width="11" style="3" customWidth="1"/>
    <col min="14613" max="14848" width="11.42578125" style="3"/>
    <col min="14849" max="14849" width="5.28515625" style="3" customWidth="1"/>
    <col min="14850" max="14850" width="10.85546875" style="3" customWidth="1"/>
    <col min="14851" max="14852" width="13.7109375" style="3" customWidth="1"/>
    <col min="14853" max="14853" width="12.140625" style="3" customWidth="1"/>
    <col min="14854" max="14854" width="10.7109375" style="3" customWidth="1"/>
    <col min="14855" max="14855" width="9.5703125" style="3" customWidth="1"/>
    <col min="14856" max="14856" width="10.85546875" style="3" customWidth="1"/>
    <col min="14857" max="14857" width="9.140625" style="3" customWidth="1"/>
    <col min="14858" max="14858" width="10.85546875" style="3" customWidth="1"/>
    <col min="14859" max="14859" width="11" style="3" customWidth="1"/>
    <col min="14860" max="14860" width="14.7109375" style="3" customWidth="1"/>
    <col min="14861" max="14861" width="12" style="3" customWidth="1"/>
    <col min="14862" max="14862" width="6.7109375" style="3" customWidth="1"/>
    <col min="14863" max="14863" width="2" style="3" customWidth="1"/>
    <col min="14864" max="14867" width="12.140625" style="3" customWidth="1"/>
    <col min="14868" max="14868" width="11" style="3" customWidth="1"/>
    <col min="14869" max="15104" width="11.42578125" style="3"/>
    <col min="15105" max="15105" width="5.28515625" style="3" customWidth="1"/>
    <col min="15106" max="15106" width="10.85546875" style="3" customWidth="1"/>
    <col min="15107" max="15108" width="13.7109375" style="3" customWidth="1"/>
    <col min="15109" max="15109" width="12.140625" style="3" customWidth="1"/>
    <col min="15110" max="15110" width="10.7109375" style="3" customWidth="1"/>
    <col min="15111" max="15111" width="9.5703125" style="3" customWidth="1"/>
    <col min="15112" max="15112" width="10.85546875" style="3" customWidth="1"/>
    <col min="15113" max="15113" width="9.140625" style="3" customWidth="1"/>
    <col min="15114" max="15114" width="10.85546875" style="3" customWidth="1"/>
    <col min="15115" max="15115" width="11" style="3" customWidth="1"/>
    <col min="15116" max="15116" width="14.7109375" style="3" customWidth="1"/>
    <col min="15117" max="15117" width="12" style="3" customWidth="1"/>
    <col min="15118" max="15118" width="6.7109375" style="3" customWidth="1"/>
    <col min="15119" max="15119" width="2" style="3" customWidth="1"/>
    <col min="15120" max="15123" width="12.140625" style="3" customWidth="1"/>
    <col min="15124" max="15124" width="11" style="3" customWidth="1"/>
    <col min="15125" max="15360" width="11.42578125" style="3"/>
    <col min="15361" max="15361" width="5.28515625" style="3" customWidth="1"/>
    <col min="15362" max="15362" width="10.85546875" style="3" customWidth="1"/>
    <col min="15363" max="15364" width="13.7109375" style="3" customWidth="1"/>
    <col min="15365" max="15365" width="12.140625" style="3" customWidth="1"/>
    <col min="15366" max="15366" width="10.7109375" style="3" customWidth="1"/>
    <col min="15367" max="15367" width="9.5703125" style="3" customWidth="1"/>
    <col min="15368" max="15368" width="10.85546875" style="3" customWidth="1"/>
    <col min="15369" max="15369" width="9.140625" style="3" customWidth="1"/>
    <col min="15370" max="15370" width="10.85546875" style="3" customWidth="1"/>
    <col min="15371" max="15371" width="11" style="3" customWidth="1"/>
    <col min="15372" max="15372" width="14.7109375" style="3" customWidth="1"/>
    <col min="15373" max="15373" width="12" style="3" customWidth="1"/>
    <col min="15374" max="15374" width="6.7109375" style="3" customWidth="1"/>
    <col min="15375" max="15375" width="2" style="3" customWidth="1"/>
    <col min="15376" max="15379" width="12.140625" style="3" customWidth="1"/>
    <col min="15380" max="15380" width="11" style="3" customWidth="1"/>
    <col min="15381" max="15616" width="11.42578125" style="3"/>
    <col min="15617" max="15617" width="5.28515625" style="3" customWidth="1"/>
    <col min="15618" max="15618" width="10.85546875" style="3" customWidth="1"/>
    <col min="15619" max="15620" width="13.7109375" style="3" customWidth="1"/>
    <col min="15621" max="15621" width="12.140625" style="3" customWidth="1"/>
    <col min="15622" max="15622" width="10.7109375" style="3" customWidth="1"/>
    <col min="15623" max="15623" width="9.5703125" style="3" customWidth="1"/>
    <col min="15624" max="15624" width="10.85546875" style="3" customWidth="1"/>
    <col min="15625" max="15625" width="9.140625" style="3" customWidth="1"/>
    <col min="15626" max="15626" width="10.85546875" style="3" customWidth="1"/>
    <col min="15627" max="15627" width="11" style="3" customWidth="1"/>
    <col min="15628" max="15628" width="14.7109375" style="3" customWidth="1"/>
    <col min="15629" max="15629" width="12" style="3" customWidth="1"/>
    <col min="15630" max="15630" width="6.7109375" style="3" customWidth="1"/>
    <col min="15631" max="15631" width="2" style="3" customWidth="1"/>
    <col min="15632" max="15635" width="12.140625" style="3" customWidth="1"/>
    <col min="15636" max="15636" width="11" style="3" customWidth="1"/>
    <col min="15637" max="15872" width="11.42578125" style="3"/>
    <col min="15873" max="15873" width="5.28515625" style="3" customWidth="1"/>
    <col min="15874" max="15874" width="10.85546875" style="3" customWidth="1"/>
    <col min="15875" max="15876" width="13.7109375" style="3" customWidth="1"/>
    <col min="15877" max="15877" width="12.140625" style="3" customWidth="1"/>
    <col min="15878" max="15878" width="10.7109375" style="3" customWidth="1"/>
    <col min="15879" max="15879" width="9.5703125" style="3" customWidth="1"/>
    <col min="15880" max="15880" width="10.85546875" style="3" customWidth="1"/>
    <col min="15881" max="15881" width="9.140625" style="3" customWidth="1"/>
    <col min="15882" max="15882" width="10.85546875" style="3" customWidth="1"/>
    <col min="15883" max="15883" width="11" style="3" customWidth="1"/>
    <col min="15884" max="15884" width="14.7109375" style="3" customWidth="1"/>
    <col min="15885" max="15885" width="12" style="3" customWidth="1"/>
    <col min="15886" max="15886" width="6.7109375" style="3" customWidth="1"/>
    <col min="15887" max="15887" width="2" style="3" customWidth="1"/>
    <col min="15888" max="15891" width="12.140625" style="3" customWidth="1"/>
    <col min="15892" max="15892" width="11" style="3" customWidth="1"/>
    <col min="15893" max="16128" width="11.42578125" style="3"/>
    <col min="16129" max="16129" width="5.28515625" style="3" customWidth="1"/>
    <col min="16130" max="16130" width="10.85546875" style="3" customWidth="1"/>
    <col min="16131" max="16132" width="13.7109375" style="3" customWidth="1"/>
    <col min="16133" max="16133" width="12.140625" style="3" customWidth="1"/>
    <col min="16134" max="16134" width="10.7109375" style="3" customWidth="1"/>
    <col min="16135" max="16135" width="9.5703125" style="3" customWidth="1"/>
    <col min="16136" max="16136" width="10.85546875" style="3" customWidth="1"/>
    <col min="16137" max="16137" width="9.140625" style="3" customWidth="1"/>
    <col min="16138" max="16138" width="10.85546875" style="3" customWidth="1"/>
    <col min="16139" max="16139" width="11" style="3" customWidth="1"/>
    <col min="16140" max="16140" width="14.7109375" style="3" customWidth="1"/>
    <col min="16141" max="16141" width="12" style="3" customWidth="1"/>
    <col min="16142" max="16142" width="6.7109375" style="3" customWidth="1"/>
    <col min="16143" max="16143" width="2" style="3" customWidth="1"/>
    <col min="16144" max="16147" width="12.140625" style="3" customWidth="1"/>
    <col min="16148" max="16148" width="11" style="3" customWidth="1"/>
    <col min="16149" max="16384" width="11.42578125" style="3"/>
  </cols>
  <sheetData>
    <row r="1" spans="1:24" ht="43.5" customHeight="1" x14ac:dyDescent="0.3">
      <c r="A1" s="3"/>
      <c r="D1" s="39"/>
      <c r="E1" s="40"/>
      <c r="G1" s="39"/>
      <c r="H1" s="40"/>
      <c r="J1" s="39"/>
      <c r="K1" s="40"/>
      <c r="L1" s="40"/>
      <c r="M1" s="40"/>
      <c r="P1" s="40"/>
      <c r="Q1" s="40"/>
      <c r="R1" s="40"/>
      <c r="S1" s="40"/>
      <c r="T1" s="40"/>
    </row>
    <row r="2" spans="1:24" ht="36.75" customHeight="1" x14ac:dyDescent="0.2">
      <c r="A2" s="102" t="s">
        <v>78</v>
      </c>
      <c r="B2" s="102"/>
      <c r="C2" s="103" t="s">
        <v>81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"/>
      <c r="W2" s="38" t="s">
        <v>80</v>
      </c>
      <c r="X2" s="78">
        <v>1.008</v>
      </c>
    </row>
    <row r="3" spans="1:24" ht="17.25" customHeight="1" thickBot="1" x14ac:dyDescent="0.25">
      <c r="B3" s="58"/>
      <c r="C3" s="78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W3" s="60"/>
      <c r="X3" s="78">
        <v>1.0269999999999999</v>
      </c>
    </row>
    <row r="4" spans="1:24" s="2" customFormat="1" ht="78" customHeight="1" thickBot="1" x14ac:dyDescent="0.25">
      <c r="A4" s="57" t="s">
        <v>20</v>
      </c>
      <c r="B4" s="59" t="s">
        <v>20</v>
      </c>
      <c r="C4" s="79" t="s">
        <v>8</v>
      </c>
      <c r="D4" s="79" t="s">
        <v>7</v>
      </c>
      <c r="E4" s="79" t="s">
        <v>19</v>
      </c>
      <c r="F4" s="79" t="s">
        <v>0</v>
      </c>
      <c r="G4" s="79" t="s">
        <v>1</v>
      </c>
      <c r="H4" s="79" t="s">
        <v>3</v>
      </c>
      <c r="I4" s="79" t="s">
        <v>4</v>
      </c>
      <c r="J4" s="79" t="s">
        <v>5</v>
      </c>
      <c r="K4" s="82" t="s">
        <v>6</v>
      </c>
      <c r="L4" s="83" t="s">
        <v>27</v>
      </c>
      <c r="M4" s="83" t="s">
        <v>56</v>
      </c>
      <c r="N4" s="62" t="s">
        <v>22</v>
      </c>
      <c r="O4" s="63" t="s">
        <v>20</v>
      </c>
      <c r="P4" s="64" t="s">
        <v>2</v>
      </c>
      <c r="Q4" s="61" t="s">
        <v>71</v>
      </c>
      <c r="R4" s="61" t="s">
        <v>72</v>
      </c>
      <c r="S4" s="61" t="s">
        <v>73</v>
      </c>
      <c r="T4" s="62" t="s">
        <v>70</v>
      </c>
    </row>
    <row r="5" spans="1:24" ht="16.5" customHeight="1" x14ac:dyDescent="0.2">
      <c r="A5" s="65" t="s">
        <v>57</v>
      </c>
      <c r="B5" s="48">
        <v>2</v>
      </c>
      <c r="C5" s="49">
        <v>626965.92000000004</v>
      </c>
      <c r="D5" s="49">
        <v>2360390.2560000001</v>
      </c>
      <c r="E5" s="49">
        <v>2987356</v>
      </c>
      <c r="F5" s="49">
        <v>0</v>
      </c>
      <c r="G5" s="49">
        <v>0</v>
      </c>
      <c r="H5" s="49">
        <v>134797.82399999999</v>
      </c>
      <c r="I5" s="49">
        <v>103058.928</v>
      </c>
      <c r="J5" s="49">
        <v>226610.49600000001</v>
      </c>
      <c r="K5" s="49">
        <v>20533.968000000001</v>
      </c>
      <c r="L5" s="49">
        <v>0</v>
      </c>
      <c r="M5" s="49">
        <v>0</v>
      </c>
      <c r="N5" s="50">
        <f>SUM(C5:M5)</f>
        <v>6459713.3920000009</v>
      </c>
      <c r="O5" s="51">
        <v>2</v>
      </c>
      <c r="P5" s="56" t="s">
        <v>74</v>
      </c>
      <c r="Q5" s="53">
        <v>393422</v>
      </c>
      <c r="R5" s="53">
        <v>199330</v>
      </c>
      <c r="S5" s="53">
        <v>209829</v>
      </c>
      <c r="T5" s="66">
        <f t="shared" ref="T5:T11" si="0">SUM(Q5:S5)</f>
        <v>802581</v>
      </c>
      <c r="U5" s="4"/>
    </row>
    <row r="6" spans="1:24" ht="16.5" customHeight="1" x14ac:dyDescent="0.2">
      <c r="A6" s="67" t="s">
        <v>21</v>
      </c>
      <c r="B6" s="55" t="s">
        <v>21</v>
      </c>
      <c r="C6" s="49">
        <v>661972.75199999998</v>
      </c>
      <c r="D6" s="49">
        <v>1946380.4639999999</v>
      </c>
      <c r="E6" s="49">
        <v>0</v>
      </c>
      <c r="F6" s="49">
        <v>1304177</v>
      </c>
      <c r="G6" s="80">
        <v>28168.560000000001</v>
      </c>
      <c r="H6" s="49">
        <v>142323.552</v>
      </c>
      <c r="I6" s="49">
        <v>103472.208</v>
      </c>
      <c r="J6" s="49">
        <v>227447.136</v>
      </c>
      <c r="K6" s="49">
        <v>20533.968000000001</v>
      </c>
      <c r="L6" s="49">
        <v>0</v>
      </c>
      <c r="M6" s="49">
        <v>0</v>
      </c>
      <c r="N6" s="50">
        <f t="shared" ref="N6:N12" si="1">SUM(C6:M6)</f>
        <v>4434475.6400000006</v>
      </c>
      <c r="O6" s="54" t="s">
        <v>21</v>
      </c>
      <c r="P6" s="52">
        <f>C6+D6+G6+K6</f>
        <v>2657055.7439999999</v>
      </c>
      <c r="Q6" s="53">
        <f t="shared" ref="Q6:Q37" si="2">ROUND(P6*0.15,0)</f>
        <v>398558</v>
      </c>
      <c r="R6" s="53">
        <f t="shared" ref="R6:R7" si="3">ROUND(P6*0.076,0)</f>
        <v>201936</v>
      </c>
      <c r="S6" s="53">
        <f t="shared" ref="S6:S7" si="4">ROUND(P6*0.08,0)</f>
        <v>212564</v>
      </c>
      <c r="T6" s="66">
        <f t="shared" si="0"/>
        <v>813058</v>
      </c>
      <c r="U6" s="4"/>
    </row>
    <row r="7" spans="1:24" ht="16.5" customHeight="1" x14ac:dyDescent="0.2">
      <c r="A7" s="67" t="s">
        <v>58</v>
      </c>
      <c r="B7" s="55" t="s">
        <v>29</v>
      </c>
      <c r="C7" s="49">
        <v>661972.75199999998</v>
      </c>
      <c r="D7" s="49">
        <v>1946380.4639999999</v>
      </c>
      <c r="E7" s="49">
        <v>0</v>
      </c>
      <c r="F7" s="49">
        <v>0</v>
      </c>
      <c r="G7" s="80">
        <v>28168.560000000001</v>
      </c>
      <c r="H7" s="49">
        <v>142323.552</v>
      </c>
      <c r="I7" s="49">
        <v>103472.208</v>
      </c>
      <c r="J7" s="49">
        <v>227447.136</v>
      </c>
      <c r="K7" s="49">
        <v>20533.968000000001</v>
      </c>
      <c r="L7" s="49">
        <v>529583.04</v>
      </c>
      <c r="M7" s="49">
        <v>0</v>
      </c>
      <c r="N7" s="50">
        <f t="shared" si="1"/>
        <v>3659881.68</v>
      </c>
      <c r="O7" s="54" t="s">
        <v>29</v>
      </c>
      <c r="P7" s="52">
        <f>C7+D7+G7+K7</f>
        <v>2657055.7439999999</v>
      </c>
      <c r="Q7" s="53">
        <f t="shared" si="2"/>
        <v>398558</v>
      </c>
      <c r="R7" s="53">
        <f t="shared" si="3"/>
        <v>201936</v>
      </c>
      <c r="S7" s="53">
        <f t="shared" si="4"/>
        <v>212564</v>
      </c>
      <c r="T7" s="66">
        <f t="shared" si="0"/>
        <v>813058</v>
      </c>
      <c r="U7" s="4"/>
    </row>
    <row r="8" spans="1:24" ht="16.5" customHeight="1" x14ac:dyDescent="0.2">
      <c r="A8" s="67" t="s">
        <v>58</v>
      </c>
      <c r="B8" s="55" t="s">
        <v>30</v>
      </c>
      <c r="C8" s="49">
        <v>624519.50399999996</v>
      </c>
      <c r="D8" s="49">
        <v>1888413.4080000001</v>
      </c>
      <c r="E8" s="49">
        <v>0</v>
      </c>
      <c r="F8" s="49">
        <v>0</v>
      </c>
      <c r="G8" s="80">
        <v>28168.560000000001</v>
      </c>
      <c r="H8" s="49">
        <v>134271.64799999999</v>
      </c>
      <c r="I8" s="49">
        <v>106205.90399999999</v>
      </c>
      <c r="J8" s="49">
        <v>232738.128</v>
      </c>
      <c r="K8" s="49">
        <v>20533.968000000001</v>
      </c>
      <c r="L8" s="49">
        <v>499612.17599999998</v>
      </c>
      <c r="M8" s="49">
        <v>0</v>
      </c>
      <c r="N8" s="50">
        <f t="shared" si="1"/>
        <v>3534463.2960000001</v>
      </c>
      <c r="O8" s="54" t="s">
        <v>30</v>
      </c>
      <c r="P8" s="56" t="s">
        <v>74</v>
      </c>
      <c r="Q8" s="53">
        <v>368959</v>
      </c>
      <c r="R8" s="53">
        <v>186938</v>
      </c>
      <c r="S8" s="53">
        <v>196780</v>
      </c>
      <c r="T8" s="66">
        <f t="shared" si="0"/>
        <v>752677</v>
      </c>
      <c r="U8" s="4"/>
    </row>
    <row r="9" spans="1:24" ht="16.5" customHeight="1" x14ac:dyDescent="0.2">
      <c r="A9" s="67" t="s">
        <v>58</v>
      </c>
      <c r="B9" s="55" t="s">
        <v>31</v>
      </c>
      <c r="C9" s="49">
        <v>589191.12</v>
      </c>
      <c r="D9" s="49">
        <v>1623046.32</v>
      </c>
      <c r="E9" s="49">
        <v>0</v>
      </c>
      <c r="F9" s="49">
        <v>0</v>
      </c>
      <c r="G9" s="80">
        <v>28168.560000000001</v>
      </c>
      <c r="H9" s="49">
        <v>126676.368</v>
      </c>
      <c r="I9" s="49">
        <v>108984.96000000001</v>
      </c>
      <c r="J9" s="49">
        <v>238050.288</v>
      </c>
      <c r="K9" s="49">
        <v>20533.968000000001</v>
      </c>
      <c r="L9" s="49">
        <v>497993.32799999998</v>
      </c>
      <c r="M9" s="49">
        <v>0</v>
      </c>
      <c r="N9" s="50">
        <f t="shared" si="1"/>
        <v>3232644.9119999995</v>
      </c>
      <c r="O9" s="54" t="s">
        <v>31</v>
      </c>
      <c r="P9" s="56" t="s">
        <v>74</v>
      </c>
      <c r="Q9" s="53">
        <v>323650</v>
      </c>
      <c r="R9" s="53">
        <v>163981</v>
      </c>
      <c r="S9" s="53">
        <v>172614</v>
      </c>
      <c r="T9" s="66">
        <f t="shared" si="0"/>
        <v>660245</v>
      </c>
      <c r="U9" s="4"/>
    </row>
    <row r="10" spans="1:24" ht="16.5" customHeight="1" x14ac:dyDescent="0.2">
      <c r="A10" s="67" t="s">
        <v>76</v>
      </c>
      <c r="B10" s="55" t="s">
        <v>32</v>
      </c>
      <c r="C10" s="49">
        <v>555797.08799999999</v>
      </c>
      <c r="D10" s="49">
        <v>1371598.7039999999</v>
      </c>
      <c r="E10" s="49">
        <v>0</v>
      </c>
      <c r="F10" s="49">
        <v>0</v>
      </c>
      <c r="G10" s="80">
        <v>32393.088</v>
      </c>
      <c r="H10" s="49">
        <v>119497.39200000001</v>
      </c>
      <c r="I10" s="49">
        <v>101399.76</v>
      </c>
      <c r="J10" s="49">
        <v>266084.78399999999</v>
      </c>
      <c r="K10" s="49">
        <v>20533.968000000001</v>
      </c>
      <c r="L10" s="49">
        <v>444632.83199999999</v>
      </c>
      <c r="M10" s="49">
        <v>0</v>
      </c>
      <c r="N10" s="50">
        <f t="shared" si="1"/>
        <v>2911937.6159999995</v>
      </c>
      <c r="O10" s="54" t="s">
        <v>32</v>
      </c>
      <c r="P10" s="56" t="s">
        <v>74</v>
      </c>
      <c r="Q10" s="53">
        <v>291827</v>
      </c>
      <c r="R10" s="53">
        <v>147858</v>
      </c>
      <c r="S10" s="53">
        <v>155641</v>
      </c>
      <c r="T10" s="66">
        <f t="shared" si="0"/>
        <v>595326</v>
      </c>
      <c r="U10" s="4"/>
    </row>
    <row r="11" spans="1:24" ht="16.5" customHeight="1" x14ac:dyDescent="0.2">
      <c r="A11" s="67" t="s">
        <v>75</v>
      </c>
      <c r="B11" s="55" t="s">
        <v>77</v>
      </c>
      <c r="C11" s="49">
        <v>555797.08799999999</v>
      </c>
      <c r="D11" s="49">
        <v>1371598.7039999999</v>
      </c>
      <c r="E11" s="49">
        <v>0</v>
      </c>
      <c r="F11" s="49">
        <v>0</v>
      </c>
      <c r="G11" s="80">
        <v>32393.088</v>
      </c>
      <c r="H11" s="49">
        <v>119497.39200000001</v>
      </c>
      <c r="I11" s="49">
        <v>101399.76</v>
      </c>
      <c r="J11" s="49">
        <v>266084.78399999999</v>
      </c>
      <c r="K11" s="49">
        <v>20533.968000000001</v>
      </c>
      <c r="L11" s="49">
        <v>444632.83199999999</v>
      </c>
      <c r="M11" s="49">
        <v>0</v>
      </c>
      <c r="N11" s="50">
        <f t="shared" si="1"/>
        <v>2911937.6159999995</v>
      </c>
      <c r="O11" s="54" t="s">
        <v>32</v>
      </c>
      <c r="P11" s="56" t="s">
        <v>74</v>
      </c>
      <c r="Q11" s="53">
        <v>276608</v>
      </c>
      <c r="R11" s="53">
        <v>140146</v>
      </c>
      <c r="S11" s="53">
        <v>147527</v>
      </c>
      <c r="T11" s="66">
        <f t="shared" si="0"/>
        <v>564281</v>
      </c>
      <c r="U11" s="4"/>
    </row>
    <row r="12" spans="1:24" ht="16.5" customHeight="1" x14ac:dyDescent="0.2">
      <c r="A12" s="67" t="s">
        <v>59</v>
      </c>
      <c r="B12" s="55" t="s">
        <v>33</v>
      </c>
      <c r="C12" s="49">
        <v>519382.08</v>
      </c>
      <c r="D12" s="49">
        <v>1042800.192</v>
      </c>
      <c r="E12" s="49">
        <v>0</v>
      </c>
      <c r="F12" s="49">
        <v>0</v>
      </c>
      <c r="G12" s="81">
        <v>32839.631999999998</v>
      </c>
      <c r="H12" s="49">
        <v>111667.24800000001</v>
      </c>
      <c r="I12" s="49">
        <v>76668.479999999996</v>
      </c>
      <c r="J12" s="49">
        <v>186017.32800000001</v>
      </c>
      <c r="K12" s="49">
        <v>20818.223999999998</v>
      </c>
      <c r="L12" s="49">
        <v>411314.4</v>
      </c>
      <c r="M12" s="49">
        <v>0</v>
      </c>
      <c r="N12" s="50">
        <f t="shared" si="1"/>
        <v>2401507.5839999998</v>
      </c>
      <c r="O12" s="54" t="s">
        <v>33</v>
      </c>
      <c r="P12" s="52">
        <f>C12+D12+G12+K12</f>
        <v>1615840.128</v>
      </c>
      <c r="Q12" s="53">
        <f t="shared" si="2"/>
        <v>242376</v>
      </c>
      <c r="R12" s="53">
        <f t="shared" ref="R12:R37" si="5">ROUND(P12*0.076,0)</f>
        <v>122804</v>
      </c>
      <c r="S12" s="53">
        <f t="shared" ref="S12:S37" si="6">ROUND(P12*0.08,0)</f>
        <v>129267</v>
      </c>
      <c r="T12" s="66">
        <f>SUM(Q12:S12)</f>
        <v>494447</v>
      </c>
      <c r="U12" s="4"/>
    </row>
    <row r="13" spans="1:24" ht="27.75" customHeight="1" x14ac:dyDescent="0.2">
      <c r="A13" s="68" t="s">
        <v>68</v>
      </c>
      <c r="B13" s="55" t="s">
        <v>34</v>
      </c>
      <c r="C13" s="49">
        <v>489932.40399999998</v>
      </c>
      <c r="D13" s="49">
        <v>815746.1</v>
      </c>
      <c r="E13" s="49">
        <v>0</v>
      </c>
      <c r="F13" s="49">
        <v>0</v>
      </c>
      <c r="G13" s="49">
        <v>33458.632999999994</v>
      </c>
      <c r="H13" s="49">
        <v>105335.28199999999</v>
      </c>
      <c r="I13" s="49">
        <v>59598.863999999994</v>
      </c>
      <c r="J13" s="49">
        <v>144559.49299999999</v>
      </c>
      <c r="K13" s="49">
        <v>21210.630999999998</v>
      </c>
      <c r="L13" s="49">
        <v>375855.29799999995</v>
      </c>
      <c r="M13" s="49">
        <v>0</v>
      </c>
      <c r="N13" s="50">
        <f>SUM(C13:M13)</f>
        <v>2045696.7049999998</v>
      </c>
      <c r="O13" s="54" t="s">
        <v>34</v>
      </c>
      <c r="P13" s="52">
        <f t="shared" ref="P13:P16" si="7">C13+D13+G13+K13</f>
        <v>1360347.7679999999</v>
      </c>
      <c r="Q13" s="53">
        <f t="shared" si="2"/>
        <v>204052</v>
      </c>
      <c r="R13" s="53">
        <f t="shared" si="5"/>
        <v>103386</v>
      </c>
      <c r="S13" s="53">
        <f t="shared" si="6"/>
        <v>108828</v>
      </c>
      <c r="T13" s="66">
        <f t="shared" ref="T13:T37" si="8">SUM(Q13:S13)</f>
        <v>416266</v>
      </c>
      <c r="U13" s="4"/>
    </row>
    <row r="14" spans="1:24" ht="16.5" customHeight="1" x14ac:dyDescent="0.2">
      <c r="A14" s="67" t="s">
        <v>66</v>
      </c>
      <c r="B14" s="55" t="s">
        <v>34</v>
      </c>
      <c r="C14" s="49">
        <v>489932.40399999998</v>
      </c>
      <c r="D14" s="49">
        <v>815746.1</v>
      </c>
      <c r="E14" s="49">
        <v>0</v>
      </c>
      <c r="F14" s="49">
        <v>0</v>
      </c>
      <c r="G14" s="49">
        <v>33458.632999999994</v>
      </c>
      <c r="H14" s="49">
        <v>105335.28199999999</v>
      </c>
      <c r="I14" s="49">
        <v>59598.863999999994</v>
      </c>
      <c r="J14" s="49">
        <v>144559.49299999999</v>
      </c>
      <c r="K14" s="49">
        <v>21210.630999999998</v>
      </c>
      <c r="L14" s="49">
        <v>0</v>
      </c>
      <c r="M14" s="49">
        <v>187927.64899999998</v>
      </c>
      <c r="N14" s="50">
        <f t="shared" ref="N14:N37" si="9">SUM(C14:M14)</f>
        <v>1857769.0559999999</v>
      </c>
      <c r="O14" s="54" t="s">
        <v>34</v>
      </c>
      <c r="P14" s="52">
        <f t="shared" si="7"/>
        <v>1360347.7679999999</v>
      </c>
      <c r="Q14" s="53">
        <f t="shared" si="2"/>
        <v>204052</v>
      </c>
      <c r="R14" s="53">
        <f t="shared" si="5"/>
        <v>103386</v>
      </c>
      <c r="S14" s="53">
        <f t="shared" si="6"/>
        <v>108828</v>
      </c>
      <c r="T14" s="66">
        <f t="shared" si="8"/>
        <v>416266</v>
      </c>
      <c r="U14" s="4"/>
    </row>
    <row r="15" spans="1:24" ht="27" customHeight="1" x14ac:dyDescent="0.2">
      <c r="A15" s="68" t="s">
        <v>69</v>
      </c>
      <c r="B15" s="55" t="s">
        <v>35</v>
      </c>
      <c r="C15" s="49">
        <v>453596.11699999997</v>
      </c>
      <c r="D15" s="49">
        <v>626802.74799999991</v>
      </c>
      <c r="E15" s="49">
        <v>0</v>
      </c>
      <c r="F15" s="49">
        <v>0</v>
      </c>
      <c r="G15" s="49">
        <v>33458.632999999994</v>
      </c>
      <c r="H15" s="49">
        <v>97522.892999999996</v>
      </c>
      <c r="I15" s="49">
        <v>45430.371999999996</v>
      </c>
      <c r="J15" s="49">
        <v>110212.50499999999</v>
      </c>
      <c r="K15" s="49">
        <v>21210.630999999998</v>
      </c>
      <c r="L15" s="49">
        <v>340133.15699999995</v>
      </c>
      <c r="M15" s="49">
        <v>0</v>
      </c>
      <c r="N15" s="50">
        <f t="shared" si="9"/>
        <v>1728367.0559999994</v>
      </c>
      <c r="O15" s="54" t="s">
        <v>35</v>
      </c>
      <c r="P15" s="52">
        <f t="shared" si="7"/>
        <v>1135068.1289999997</v>
      </c>
      <c r="Q15" s="53">
        <f t="shared" si="2"/>
        <v>170260</v>
      </c>
      <c r="R15" s="53">
        <f t="shared" si="5"/>
        <v>86265</v>
      </c>
      <c r="S15" s="53">
        <f t="shared" si="6"/>
        <v>90805</v>
      </c>
      <c r="T15" s="66">
        <f t="shared" si="8"/>
        <v>347330</v>
      </c>
      <c r="U15" s="4"/>
      <c r="V15" s="4"/>
    </row>
    <row r="16" spans="1:24" ht="16.5" customHeight="1" x14ac:dyDescent="0.2">
      <c r="A16" s="67" t="s">
        <v>66</v>
      </c>
      <c r="B16" s="55" t="s">
        <v>35</v>
      </c>
      <c r="C16" s="49">
        <v>453596.11699999997</v>
      </c>
      <c r="D16" s="49">
        <v>626802.74799999991</v>
      </c>
      <c r="E16" s="49">
        <v>0</v>
      </c>
      <c r="F16" s="49">
        <v>0</v>
      </c>
      <c r="G16" s="49">
        <v>33458.632999999994</v>
      </c>
      <c r="H16" s="49">
        <v>97522.892999999996</v>
      </c>
      <c r="I16" s="49">
        <v>45430.371999999996</v>
      </c>
      <c r="J16" s="49">
        <v>110212.50499999999</v>
      </c>
      <c r="K16" s="49">
        <v>21210.630999999998</v>
      </c>
      <c r="L16" s="49">
        <v>0</v>
      </c>
      <c r="M16" s="49">
        <v>170065.03799999997</v>
      </c>
      <c r="N16" s="50">
        <f t="shared" si="9"/>
        <v>1558298.9369999995</v>
      </c>
      <c r="O16" s="54" t="s">
        <v>35</v>
      </c>
      <c r="P16" s="52">
        <f t="shared" si="7"/>
        <v>1135068.1289999997</v>
      </c>
      <c r="Q16" s="53">
        <f t="shared" si="2"/>
        <v>170260</v>
      </c>
      <c r="R16" s="53">
        <f t="shared" si="5"/>
        <v>86265</v>
      </c>
      <c r="S16" s="53">
        <f t="shared" si="6"/>
        <v>90805</v>
      </c>
      <c r="T16" s="66">
        <f t="shared" si="8"/>
        <v>347330</v>
      </c>
      <c r="U16" s="4"/>
      <c r="V16" s="4"/>
    </row>
    <row r="17" spans="1:22" ht="16.5" customHeight="1" x14ac:dyDescent="0.2">
      <c r="A17" s="67" t="s">
        <v>60</v>
      </c>
      <c r="B17" s="55" t="s">
        <v>36</v>
      </c>
      <c r="C17" s="49">
        <v>453596.11699999997</v>
      </c>
      <c r="D17" s="49">
        <v>626802.74799999991</v>
      </c>
      <c r="E17" s="49">
        <v>0</v>
      </c>
      <c r="F17" s="49">
        <v>0</v>
      </c>
      <c r="G17" s="49">
        <v>33458.632999999994</v>
      </c>
      <c r="H17" s="49">
        <v>97522.892999999996</v>
      </c>
      <c r="I17" s="49">
        <v>45430.371999999996</v>
      </c>
      <c r="J17" s="49">
        <v>110212.50499999999</v>
      </c>
      <c r="K17" s="49">
        <v>21210.630999999998</v>
      </c>
      <c r="L17" s="49">
        <v>0</v>
      </c>
      <c r="M17" s="49">
        <v>0</v>
      </c>
      <c r="N17" s="50">
        <f t="shared" si="9"/>
        <v>1388233.8989999995</v>
      </c>
      <c r="O17" s="54" t="s">
        <v>36</v>
      </c>
      <c r="P17" s="56" t="s">
        <v>74</v>
      </c>
      <c r="Q17" s="53">
        <v>145147</v>
      </c>
      <c r="R17" s="53">
        <v>73540</v>
      </c>
      <c r="S17" s="53">
        <v>77412</v>
      </c>
      <c r="T17" s="66">
        <f t="shared" si="8"/>
        <v>296099</v>
      </c>
      <c r="U17" s="4"/>
      <c r="V17" s="4"/>
    </row>
    <row r="18" spans="1:22" ht="16.5" customHeight="1" x14ac:dyDescent="0.2">
      <c r="A18" s="67" t="s">
        <v>67</v>
      </c>
      <c r="B18" s="55" t="s">
        <v>37</v>
      </c>
      <c r="C18" s="49">
        <v>420026.56799999997</v>
      </c>
      <c r="D18" s="49">
        <v>473794.12599999993</v>
      </c>
      <c r="E18" s="49">
        <v>0</v>
      </c>
      <c r="F18" s="49">
        <v>0</v>
      </c>
      <c r="G18" s="49">
        <v>33458.632999999994</v>
      </c>
      <c r="H18" s="49">
        <v>90306.16399999999</v>
      </c>
      <c r="I18" s="49">
        <v>33976.240999999995</v>
      </c>
      <c r="J18" s="49">
        <v>82368.481</v>
      </c>
      <c r="K18" s="49">
        <v>21210.630999999998</v>
      </c>
      <c r="L18" s="49">
        <v>307808.33199999999</v>
      </c>
      <c r="M18" s="49">
        <v>0</v>
      </c>
      <c r="N18" s="50">
        <f t="shared" si="9"/>
        <v>1462949.1759999997</v>
      </c>
      <c r="O18" s="54" t="s">
        <v>37</v>
      </c>
      <c r="P18" s="52">
        <f t="shared" ref="P18:P37" si="10">C18+D18+G18+K18</f>
        <v>948489.95799999998</v>
      </c>
      <c r="Q18" s="53">
        <f t="shared" si="2"/>
        <v>142273</v>
      </c>
      <c r="R18" s="53">
        <f t="shared" si="5"/>
        <v>72085</v>
      </c>
      <c r="S18" s="53">
        <f t="shared" si="6"/>
        <v>75879</v>
      </c>
      <c r="T18" s="66">
        <f t="shared" si="8"/>
        <v>290237</v>
      </c>
      <c r="U18" s="4"/>
    </row>
    <row r="19" spans="1:22" ht="16.5" customHeight="1" x14ac:dyDescent="0.2">
      <c r="A19" s="67" t="s">
        <v>66</v>
      </c>
      <c r="B19" s="55" t="s">
        <v>37</v>
      </c>
      <c r="C19" s="49">
        <v>420026.56799999997</v>
      </c>
      <c r="D19" s="49">
        <v>473794.12599999993</v>
      </c>
      <c r="E19" s="49">
        <v>0</v>
      </c>
      <c r="F19" s="49">
        <v>0</v>
      </c>
      <c r="G19" s="49">
        <v>33458.632999999994</v>
      </c>
      <c r="H19" s="49">
        <v>90306.16399999999</v>
      </c>
      <c r="I19" s="49">
        <v>33976.240999999995</v>
      </c>
      <c r="J19" s="49">
        <v>82368.481</v>
      </c>
      <c r="K19" s="49">
        <v>21210.630999999998</v>
      </c>
      <c r="L19" s="49">
        <v>0</v>
      </c>
      <c r="M19" s="49">
        <v>153905.193</v>
      </c>
      <c r="N19" s="50">
        <f t="shared" si="9"/>
        <v>1309046.0369999998</v>
      </c>
      <c r="O19" s="54" t="s">
        <v>37</v>
      </c>
      <c r="P19" s="52">
        <f t="shared" si="10"/>
        <v>948489.95799999998</v>
      </c>
      <c r="Q19" s="53">
        <f t="shared" si="2"/>
        <v>142273</v>
      </c>
      <c r="R19" s="53">
        <f t="shared" si="5"/>
        <v>72085</v>
      </c>
      <c r="S19" s="53">
        <f t="shared" si="6"/>
        <v>75879</v>
      </c>
      <c r="T19" s="66">
        <f t="shared" si="8"/>
        <v>290237</v>
      </c>
      <c r="U19" s="4"/>
    </row>
    <row r="20" spans="1:22" ht="16.5" customHeight="1" x14ac:dyDescent="0.2">
      <c r="A20" s="67" t="s">
        <v>60</v>
      </c>
      <c r="B20" s="55" t="s">
        <v>38</v>
      </c>
      <c r="C20" s="49">
        <v>420026.56799999997</v>
      </c>
      <c r="D20" s="49">
        <v>473794.12599999993</v>
      </c>
      <c r="E20" s="49">
        <v>0</v>
      </c>
      <c r="F20" s="49">
        <v>0</v>
      </c>
      <c r="G20" s="49">
        <v>33458.632999999994</v>
      </c>
      <c r="H20" s="49">
        <v>90306.16399999999</v>
      </c>
      <c r="I20" s="49">
        <v>33976.240999999995</v>
      </c>
      <c r="J20" s="49">
        <v>82368.481</v>
      </c>
      <c r="K20" s="49">
        <v>21210.630999999998</v>
      </c>
      <c r="L20" s="49">
        <v>0</v>
      </c>
      <c r="M20" s="49">
        <v>0</v>
      </c>
      <c r="N20" s="50">
        <f t="shared" si="9"/>
        <v>1155140.8439999998</v>
      </c>
      <c r="O20" s="54" t="s">
        <v>38</v>
      </c>
      <c r="P20" s="52">
        <f t="shared" si="10"/>
        <v>948489.95799999998</v>
      </c>
      <c r="Q20" s="53">
        <f t="shared" si="2"/>
        <v>142273</v>
      </c>
      <c r="R20" s="53">
        <f t="shared" si="5"/>
        <v>72085</v>
      </c>
      <c r="S20" s="53">
        <f t="shared" si="6"/>
        <v>75879</v>
      </c>
      <c r="T20" s="66">
        <f t="shared" si="8"/>
        <v>290237</v>
      </c>
      <c r="U20" s="4"/>
    </row>
    <row r="21" spans="1:22" ht="15.75" customHeight="1" x14ac:dyDescent="0.2">
      <c r="A21" s="67" t="s">
        <v>67</v>
      </c>
      <c r="B21" s="55" t="s">
        <v>39</v>
      </c>
      <c r="C21" s="49">
        <v>388940.30499999999</v>
      </c>
      <c r="D21" s="49">
        <v>358003.984</v>
      </c>
      <c r="E21" s="49">
        <v>0</v>
      </c>
      <c r="F21" s="49">
        <v>0</v>
      </c>
      <c r="G21" s="49">
        <v>33458.632999999994</v>
      </c>
      <c r="H21" s="49">
        <v>83622.447999999989</v>
      </c>
      <c r="I21" s="49">
        <v>25291.928999999996</v>
      </c>
      <c r="J21" s="49">
        <v>61392.005999999994</v>
      </c>
      <c r="K21" s="49">
        <v>21210.630999999998</v>
      </c>
      <c r="L21" s="49">
        <v>278564.50699999998</v>
      </c>
      <c r="M21" s="49">
        <v>0</v>
      </c>
      <c r="N21" s="50">
        <f t="shared" si="9"/>
        <v>1250484.443</v>
      </c>
      <c r="O21" s="54" t="s">
        <v>39</v>
      </c>
      <c r="P21" s="52">
        <f t="shared" si="10"/>
        <v>801613.55300000007</v>
      </c>
      <c r="Q21" s="53">
        <f t="shared" si="2"/>
        <v>120242</v>
      </c>
      <c r="R21" s="53">
        <f t="shared" si="5"/>
        <v>60923</v>
      </c>
      <c r="S21" s="53">
        <f t="shared" si="6"/>
        <v>64129</v>
      </c>
      <c r="T21" s="66">
        <f t="shared" si="8"/>
        <v>245294</v>
      </c>
      <c r="U21" s="4"/>
      <c r="V21" s="4"/>
    </row>
    <row r="22" spans="1:22" ht="15.75" customHeight="1" x14ac:dyDescent="0.2">
      <c r="A22" s="67" t="s">
        <v>66</v>
      </c>
      <c r="B22" s="55" t="s">
        <v>39</v>
      </c>
      <c r="C22" s="49">
        <v>388940.30499999999</v>
      </c>
      <c r="D22" s="49">
        <v>358003.984</v>
      </c>
      <c r="E22" s="49">
        <v>0</v>
      </c>
      <c r="F22" s="49">
        <v>0</v>
      </c>
      <c r="G22" s="49">
        <v>33458.632999999994</v>
      </c>
      <c r="H22" s="49">
        <v>83622.447999999989</v>
      </c>
      <c r="I22" s="49">
        <v>25291.928999999996</v>
      </c>
      <c r="J22" s="49">
        <v>61392.005999999994</v>
      </c>
      <c r="K22" s="49">
        <v>21210.630999999998</v>
      </c>
      <c r="L22" s="49">
        <v>0</v>
      </c>
      <c r="M22" s="49">
        <v>139281.74</v>
      </c>
      <c r="N22" s="50">
        <f t="shared" si="9"/>
        <v>1111201.676</v>
      </c>
      <c r="O22" s="54" t="s">
        <v>65</v>
      </c>
      <c r="P22" s="52">
        <f t="shared" si="10"/>
        <v>801613.55300000007</v>
      </c>
      <c r="Q22" s="53">
        <f t="shared" si="2"/>
        <v>120242</v>
      </c>
      <c r="R22" s="53">
        <f t="shared" si="5"/>
        <v>60923</v>
      </c>
      <c r="S22" s="53">
        <f t="shared" si="6"/>
        <v>64129</v>
      </c>
      <c r="T22" s="66">
        <f t="shared" si="8"/>
        <v>245294</v>
      </c>
      <c r="U22" s="4"/>
      <c r="V22" s="4"/>
    </row>
    <row r="23" spans="1:22" ht="16.5" customHeight="1" x14ac:dyDescent="0.2">
      <c r="A23" s="67" t="s">
        <v>61</v>
      </c>
      <c r="B23" s="55" t="s">
        <v>28</v>
      </c>
      <c r="C23" s="49">
        <v>388940.30499999999</v>
      </c>
      <c r="D23" s="49">
        <v>358003.984</v>
      </c>
      <c r="E23" s="49">
        <v>0</v>
      </c>
      <c r="F23" s="49">
        <v>0</v>
      </c>
      <c r="G23" s="49">
        <v>33458.632999999994</v>
      </c>
      <c r="H23" s="49">
        <v>83622.447999999989</v>
      </c>
      <c r="I23" s="49">
        <v>25291.928999999996</v>
      </c>
      <c r="J23" s="49">
        <v>61392.005999999994</v>
      </c>
      <c r="K23" s="49">
        <v>21210.630999999998</v>
      </c>
      <c r="L23" s="49">
        <v>0</v>
      </c>
      <c r="M23" s="49">
        <v>0</v>
      </c>
      <c r="N23" s="50">
        <f t="shared" si="9"/>
        <v>971919.93599999999</v>
      </c>
      <c r="O23" s="54" t="s">
        <v>28</v>
      </c>
      <c r="P23" s="52">
        <f t="shared" si="10"/>
        <v>801613.55300000007</v>
      </c>
      <c r="Q23" s="53">
        <f t="shared" si="2"/>
        <v>120242</v>
      </c>
      <c r="R23" s="53">
        <f t="shared" si="5"/>
        <v>60923</v>
      </c>
      <c r="S23" s="53">
        <f t="shared" si="6"/>
        <v>64129</v>
      </c>
      <c r="T23" s="66">
        <f t="shared" si="8"/>
        <v>245294</v>
      </c>
      <c r="U23" s="4"/>
      <c r="V23" s="4"/>
    </row>
    <row r="24" spans="1:22" ht="16.5" customHeight="1" x14ac:dyDescent="0.2">
      <c r="A24" s="67" t="s">
        <v>61</v>
      </c>
      <c r="B24" s="55" t="s">
        <v>24</v>
      </c>
      <c r="C24" s="49">
        <v>360128.84699999995</v>
      </c>
      <c r="D24" s="49">
        <v>264252.23499999999</v>
      </c>
      <c r="E24" s="49">
        <v>0</v>
      </c>
      <c r="F24" s="49">
        <v>0</v>
      </c>
      <c r="G24" s="49">
        <v>55278.274999999994</v>
      </c>
      <c r="H24" s="49">
        <v>77426.557000000001</v>
      </c>
      <c r="I24" s="49">
        <v>20202.116999999998</v>
      </c>
      <c r="J24" s="49">
        <v>51922.038999999997</v>
      </c>
      <c r="K24" s="49">
        <v>78933.165999999997</v>
      </c>
      <c r="L24" s="49">
        <v>0</v>
      </c>
      <c r="M24" s="49">
        <v>0</v>
      </c>
      <c r="N24" s="50">
        <f t="shared" si="9"/>
        <v>908143.23599999992</v>
      </c>
      <c r="O24" s="54" t="s">
        <v>24</v>
      </c>
      <c r="P24" s="52">
        <f t="shared" si="10"/>
        <v>758592.52299999993</v>
      </c>
      <c r="Q24" s="53">
        <f t="shared" si="2"/>
        <v>113789</v>
      </c>
      <c r="R24" s="53">
        <f t="shared" si="5"/>
        <v>57653</v>
      </c>
      <c r="S24" s="53">
        <f t="shared" si="6"/>
        <v>60687</v>
      </c>
      <c r="T24" s="66">
        <f t="shared" si="8"/>
        <v>232129</v>
      </c>
      <c r="U24" s="4"/>
    </row>
    <row r="25" spans="1:22" ht="16.5" customHeight="1" x14ac:dyDescent="0.2">
      <c r="A25" s="67" t="s">
        <v>61</v>
      </c>
      <c r="B25" s="55" t="s">
        <v>25</v>
      </c>
      <c r="C25" s="49">
        <v>333440.19799999997</v>
      </c>
      <c r="D25" s="49">
        <v>196642.77099999998</v>
      </c>
      <c r="E25" s="49">
        <v>0</v>
      </c>
      <c r="F25" s="49">
        <v>0</v>
      </c>
      <c r="G25" s="49">
        <v>55278.274999999994</v>
      </c>
      <c r="H25" s="49">
        <v>71688.707999999999</v>
      </c>
      <c r="I25" s="49">
        <v>14578.264999999999</v>
      </c>
      <c r="J25" s="49">
        <v>38332.774999999994</v>
      </c>
      <c r="K25" s="49">
        <v>76599.822</v>
      </c>
      <c r="L25" s="49">
        <v>0</v>
      </c>
      <c r="M25" s="49">
        <v>0</v>
      </c>
      <c r="N25" s="50">
        <f t="shared" si="9"/>
        <v>786560.81400000001</v>
      </c>
      <c r="O25" s="54" t="s">
        <v>25</v>
      </c>
      <c r="P25" s="52">
        <f t="shared" si="10"/>
        <v>661961.06599999999</v>
      </c>
      <c r="Q25" s="53">
        <f t="shared" si="2"/>
        <v>99294</v>
      </c>
      <c r="R25" s="53">
        <f t="shared" si="5"/>
        <v>50309</v>
      </c>
      <c r="S25" s="53">
        <f t="shared" si="6"/>
        <v>52957</v>
      </c>
      <c r="T25" s="66">
        <f t="shared" si="8"/>
        <v>202560</v>
      </c>
      <c r="U25" s="4"/>
    </row>
    <row r="26" spans="1:22" ht="16.5" customHeight="1" x14ac:dyDescent="0.2">
      <c r="A26" s="69" t="s">
        <v>62</v>
      </c>
      <c r="B26" s="70" t="s">
        <v>23</v>
      </c>
      <c r="C26" s="49">
        <v>333440.19799999997</v>
      </c>
      <c r="D26" s="49">
        <v>196642.77099999998</v>
      </c>
      <c r="E26" s="49">
        <v>0</v>
      </c>
      <c r="F26" s="49">
        <v>0</v>
      </c>
      <c r="G26" s="49">
        <v>55278.274999999994</v>
      </c>
      <c r="H26" s="49">
        <v>66689.271999999997</v>
      </c>
      <c r="I26" s="49">
        <v>14578.264999999999</v>
      </c>
      <c r="J26" s="49">
        <v>38332.774999999994</v>
      </c>
      <c r="K26" s="49">
        <v>76599.822</v>
      </c>
      <c r="L26" s="49">
        <v>0</v>
      </c>
      <c r="M26" s="49">
        <v>0</v>
      </c>
      <c r="N26" s="50">
        <f t="shared" si="9"/>
        <v>781561.37800000003</v>
      </c>
      <c r="O26" s="54" t="s">
        <v>23</v>
      </c>
      <c r="P26" s="52">
        <f t="shared" si="10"/>
        <v>661961.06599999999</v>
      </c>
      <c r="Q26" s="53">
        <f t="shared" si="2"/>
        <v>99294</v>
      </c>
      <c r="R26" s="53">
        <f t="shared" si="5"/>
        <v>50309</v>
      </c>
      <c r="S26" s="53">
        <f t="shared" si="6"/>
        <v>52957</v>
      </c>
      <c r="T26" s="66">
        <f t="shared" si="8"/>
        <v>202560</v>
      </c>
      <c r="U26" s="4"/>
    </row>
    <row r="27" spans="1:22" ht="16.5" customHeight="1" x14ac:dyDescent="0.2">
      <c r="A27" s="67" t="s">
        <v>61</v>
      </c>
      <c r="B27" s="55" t="s">
        <v>9</v>
      </c>
      <c r="C27" s="49">
        <v>308690.52499999997</v>
      </c>
      <c r="D27" s="49">
        <v>148540.14499999999</v>
      </c>
      <c r="E27" s="49">
        <v>0</v>
      </c>
      <c r="F27" s="49">
        <v>0</v>
      </c>
      <c r="G27" s="49">
        <v>55278.274999999994</v>
      </c>
      <c r="H27" s="49">
        <v>66367.820999999996</v>
      </c>
      <c r="I27" s="49">
        <v>10777.338</v>
      </c>
      <c r="J27" s="49">
        <v>28902.860999999997</v>
      </c>
      <c r="K27" s="49">
        <v>75986.702999999994</v>
      </c>
      <c r="L27" s="49">
        <v>0</v>
      </c>
      <c r="M27" s="49">
        <v>0</v>
      </c>
      <c r="N27" s="50">
        <f t="shared" si="9"/>
        <v>694543.66799999995</v>
      </c>
      <c r="O27" s="54" t="s">
        <v>9</v>
      </c>
      <c r="P27" s="52">
        <f t="shared" si="10"/>
        <v>588495.64799999993</v>
      </c>
      <c r="Q27" s="53">
        <f t="shared" si="2"/>
        <v>88274</v>
      </c>
      <c r="R27" s="53">
        <f t="shared" si="5"/>
        <v>44726</v>
      </c>
      <c r="S27" s="53">
        <f t="shared" si="6"/>
        <v>47080</v>
      </c>
      <c r="T27" s="66">
        <f t="shared" si="8"/>
        <v>180080</v>
      </c>
      <c r="U27" s="4"/>
    </row>
    <row r="28" spans="1:22" ht="16.5" customHeight="1" x14ac:dyDescent="0.2">
      <c r="A28" s="69" t="s">
        <v>62</v>
      </c>
      <c r="B28" s="55" t="s">
        <v>14</v>
      </c>
      <c r="C28" s="49">
        <v>308690.52499999997</v>
      </c>
      <c r="D28" s="49">
        <v>148540.14499999999</v>
      </c>
      <c r="E28" s="49">
        <v>0</v>
      </c>
      <c r="F28" s="49">
        <v>0</v>
      </c>
      <c r="G28" s="49">
        <v>55278.274999999994</v>
      </c>
      <c r="H28" s="49">
        <v>61738.104999999996</v>
      </c>
      <c r="I28" s="49">
        <v>10777.338</v>
      </c>
      <c r="J28" s="49">
        <v>28902.860999999997</v>
      </c>
      <c r="K28" s="49">
        <v>75986.702999999994</v>
      </c>
      <c r="L28" s="49">
        <v>0</v>
      </c>
      <c r="M28" s="49">
        <v>0</v>
      </c>
      <c r="N28" s="50">
        <f t="shared" si="9"/>
        <v>689913.95199999993</v>
      </c>
      <c r="O28" s="54" t="s">
        <v>14</v>
      </c>
      <c r="P28" s="52">
        <f t="shared" si="10"/>
        <v>588495.64799999993</v>
      </c>
      <c r="Q28" s="53">
        <f t="shared" si="2"/>
        <v>88274</v>
      </c>
      <c r="R28" s="53">
        <f t="shared" si="5"/>
        <v>44726</v>
      </c>
      <c r="S28" s="53">
        <f t="shared" si="6"/>
        <v>47080</v>
      </c>
      <c r="T28" s="66">
        <f t="shared" si="8"/>
        <v>180080</v>
      </c>
      <c r="U28" s="4"/>
    </row>
    <row r="29" spans="1:22" ht="16.5" customHeight="1" x14ac:dyDescent="0.2">
      <c r="A29" s="67" t="s">
        <v>61</v>
      </c>
      <c r="B29" s="55" t="s">
        <v>10</v>
      </c>
      <c r="C29" s="49">
        <v>285844.90999999997</v>
      </c>
      <c r="D29" s="49">
        <v>119309.67099999999</v>
      </c>
      <c r="E29" s="49">
        <v>0</v>
      </c>
      <c r="F29" s="49">
        <v>0</v>
      </c>
      <c r="G29" s="49">
        <v>55278.274999999994</v>
      </c>
      <c r="H29" s="49">
        <v>61457.733999999997</v>
      </c>
      <c r="I29" s="49">
        <v>8432.6970000000001</v>
      </c>
      <c r="J29" s="49">
        <v>22414.274999999998</v>
      </c>
      <c r="K29" s="49">
        <v>65436.331999999995</v>
      </c>
      <c r="L29" s="49">
        <v>0</v>
      </c>
      <c r="M29" s="49">
        <v>0</v>
      </c>
      <c r="N29" s="50">
        <f t="shared" si="9"/>
        <v>618173.89399999985</v>
      </c>
      <c r="O29" s="54" t="s">
        <v>10</v>
      </c>
      <c r="P29" s="52">
        <f t="shared" si="10"/>
        <v>525869.18799999985</v>
      </c>
      <c r="Q29" s="53">
        <f t="shared" si="2"/>
        <v>78880</v>
      </c>
      <c r="R29" s="53">
        <f t="shared" si="5"/>
        <v>39966</v>
      </c>
      <c r="S29" s="53">
        <f t="shared" si="6"/>
        <v>42070</v>
      </c>
      <c r="T29" s="66">
        <f t="shared" si="8"/>
        <v>160916</v>
      </c>
      <c r="U29" s="4"/>
    </row>
    <row r="30" spans="1:22" ht="16.5" customHeight="1" x14ac:dyDescent="0.2">
      <c r="A30" s="69" t="s">
        <v>62</v>
      </c>
      <c r="B30" s="55" t="s">
        <v>15</v>
      </c>
      <c r="C30" s="49">
        <v>285844.90999999997</v>
      </c>
      <c r="D30" s="49">
        <v>119309.67099999999</v>
      </c>
      <c r="E30" s="49">
        <v>0</v>
      </c>
      <c r="F30" s="49">
        <v>0</v>
      </c>
      <c r="G30" s="49">
        <v>55278.274999999994</v>
      </c>
      <c r="H30" s="49">
        <v>57168.981999999996</v>
      </c>
      <c r="I30" s="49">
        <v>8432.6970000000001</v>
      </c>
      <c r="J30" s="49">
        <v>22414.274999999998</v>
      </c>
      <c r="K30" s="49">
        <v>65436.331999999995</v>
      </c>
      <c r="L30" s="49">
        <v>0</v>
      </c>
      <c r="M30" s="49">
        <v>0</v>
      </c>
      <c r="N30" s="50">
        <f t="shared" si="9"/>
        <v>613885.14199999999</v>
      </c>
      <c r="O30" s="54" t="s">
        <v>15</v>
      </c>
      <c r="P30" s="52">
        <f t="shared" si="10"/>
        <v>525869.18799999985</v>
      </c>
      <c r="Q30" s="53">
        <f t="shared" si="2"/>
        <v>78880</v>
      </c>
      <c r="R30" s="53">
        <f t="shared" si="5"/>
        <v>39966</v>
      </c>
      <c r="S30" s="53">
        <f t="shared" si="6"/>
        <v>42070</v>
      </c>
      <c r="T30" s="66">
        <f t="shared" si="8"/>
        <v>160916</v>
      </c>
      <c r="U30" s="4"/>
    </row>
    <row r="31" spans="1:22" ht="16.5" customHeight="1" x14ac:dyDescent="0.2">
      <c r="A31" s="67" t="s">
        <v>61</v>
      </c>
      <c r="B31" s="55" t="s">
        <v>11</v>
      </c>
      <c r="C31" s="49">
        <v>264620.92799999996</v>
      </c>
      <c r="D31" s="49">
        <v>117175.56499999999</v>
      </c>
      <c r="E31" s="49">
        <v>0</v>
      </c>
      <c r="F31" s="49">
        <v>0</v>
      </c>
      <c r="G31" s="49">
        <v>55278.274999999994</v>
      </c>
      <c r="H31" s="49">
        <v>56893.745999999992</v>
      </c>
      <c r="I31" s="49">
        <v>8191.351999999999</v>
      </c>
      <c r="J31" s="49">
        <v>21829.911999999997</v>
      </c>
      <c r="K31" s="49">
        <v>68941.482999999993</v>
      </c>
      <c r="L31" s="49">
        <v>0</v>
      </c>
      <c r="M31" s="49">
        <v>0</v>
      </c>
      <c r="N31" s="50">
        <f t="shared" si="9"/>
        <v>592931.26099999994</v>
      </c>
      <c r="O31" s="54" t="s">
        <v>11</v>
      </c>
      <c r="P31" s="52">
        <f t="shared" si="10"/>
        <v>506016.25099999993</v>
      </c>
      <c r="Q31" s="53">
        <f t="shared" si="2"/>
        <v>75902</v>
      </c>
      <c r="R31" s="53">
        <f t="shared" si="5"/>
        <v>38457</v>
      </c>
      <c r="S31" s="53">
        <f t="shared" si="6"/>
        <v>40481</v>
      </c>
      <c r="T31" s="66">
        <f t="shared" si="8"/>
        <v>154840</v>
      </c>
      <c r="U31" s="4"/>
    </row>
    <row r="32" spans="1:22" ht="16.5" customHeight="1" x14ac:dyDescent="0.2">
      <c r="A32" s="69" t="s">
        <v>62</v>
      </c>
      <c r="B32" s="55" t="s">
        <v>16</v>
      </c>
      <c r="C32" s="49">
        <v>264620.92799999996</v>
      </c>
      <c r="D32" s="49">
        <v>117175.56499999999</v>
      </c>
      <c r="E32" s="49">
        <v>0</v>
      </c>
      <c r="F32" s="49">
        <v>0</v>
      </c>
      <c r="G32" s="49">
        <v>55278.274999999994</v>
      </c>
      <c r="H32" s="49">
        <v>52924.390999999996</v>
      </c>
      <c r="I32" s="49">
        <v>8191.351999999999</v>
      </c>
      <c r="J32" s="49">
        <v>21829.911999999997</v>
      </c>
      <c r="K32" s="49">
        <v>68941.482999999993</v>
      </c>
      <c r="L32" s="49">
        <v>0</v>
      </c>
      <c r="M32" s="49">
        <v>0</v>
      </c>
      <c r="N32" s="50">
        <f t="shared" si="9"/>
        <v>588961.90599999996</v>
      </c>
      <c r="O32" s="54" t="s">
        <v>16</v>
      </c>
      <c r="P32" s="52">
        <f t="shared" si="10"/>
        <v>506016.25099999993</v>
      </c>
      <c r="Q32" s="53">
        <f t="shared" si="2"/>
        <v>75902</v>
      </c>
      <c r="R32" s="53">
        <f t="shared" si="5"/>
        <v>38457</v>
      </c>
      <c r="S32" s="53">
        <f t="shared" si="6"/>
        <v>40481</v>
      </c>
      <c r="T32" s="66">
        <f t="shared" si="8"/>
        <v>154840</v>
      </c>
      <c r="U32" s="4"/>
    </row>
    <row r="33" spans="1:21" ht="16.5" customHeight="1" x14ac:dyDescent="0.2">
      <c r="A33" s="67" t="s">
        <v>63</v>
      </c>
      <c r="B33" s="55" t="s">
        <v>12</v>
      </c>
      <c r="C33" s="49">
        <v>245026.79499999998</v>
      </c>
      <c r="D33" s="49">
        <v>90596.804999999993</v>
      </c>
      <c r="E33" s="49">
        <v>0</v>
      </c>
      <c r="F33" s="49">
        <v>0</v>
      </c>
      <c r="G33" s="49">
        <v>55278.274999999994</v>
      </c>
      <c r="H33" s="49">
        <v>52680.991999999998</v>
      </c>
      <c r="I33" s="49">
        <v>5874.44</v>
      </c>
      <c r="J33" s="49">
        <v>15731.585999999999</v>
      </c>
      <c r="K33" s="49">
        <v>64138.203999999998</v>
      </c>
      <c r="L33" s="49">
        <v>0</v>
      </c>
      <c r="M33" s="49">
        <v>0</v>
      </c>
      <c r="N33" s="50">
        <f t="shared" si="9"/>
        <v>529327.09699999995</v>
      </c>
      <c r="O33" s="54" t="s">
        <v>12</v>
      </c>
      <c r="P33" s="52">
        <f t="shared" si="10"/>
        <v>455040.07900000003</v>
      </c>
      <c r="Q33" s="53">
        <f t="shared" si="2"/>
        <v>68256</v>
      </c>
      <c r="R33" s="53">
        <f t="shared" si="5"/>
        <v>34583</v>
      </c>
      <c r="S33" s="53">
        <f t="shared" si="6"/>
        <v>36403</v>
      </c>
      <c r="T33" s="66">
        <f t="shared" si="8"/>
        <v>139242</v>
      </c>
      <c r="U33" s="4"/>
    </row>
    <row r="34" spans="1:21" ht="16.5" customHeight="1" x14ac:dyDescent="0.2">
      <c r="A34" s="69" t="s">
        <v>64</v>
      </c>
      <c r="B34" s="55" t="s">
        <v>17</v>
      </c>
      <c r="C34" s="49">
        <v>245026.79499999998</v>
      </c>
      <c r="D34" s="49">
        <v>90596.804999999993</v>
      </c>
      <c r="E34" s="49">
        <v>0</v>
      </c>
      <c r="F34" s="49">
        <v>0</v>
      </c>
      <c r="G34" s="49">
        <v>55278.274999999994</v>
      </c>
      <c r="H34" s="49">
        <v>49006.385999999999</v>
      </c>
      <c r="I34" s="49">
        <v>5874.44</v>
      </c>
      <c r="J34" s="49">
        <v>15731.585999999999</v>
      </c>
      <c r="K34" s="49">
        <v>64138.203999999998</v>
      </c>
      <c r="L34" s="49">
        <v>0</v>
      </c>
      <c r="M34" s="49">
        <v>0</v>
      </c>
      <c r="N34" s="50">
        <f t="shared" si="9"/>
        <v>525652.49100000004</v>
      </c>
      <c r="O34" s="54" t="s">
        <v>17</v>
      </c>
      <c r="P34" s="52">
        <f t="shared" si="10"/>
        <v>455040.07900000003</v>
      </c>
      <c r="Q34" s="53">
        <f t="shared" si="2"/>
        <v>68256</v>
      </c>
      <c r="R34" s="53">
        <f t="shared" si="5"/>
        <v>34583</v>
      </c>
      <c r="S34" s="53">
        <f t="shared" si="6"/>
        <v>36403</v>
      </c>
      <c r="T34" s="66">
        <f t="shared" si="8"/>
        <v>139242</v>
      </c>
      <c r="U34" s="4"/>
    </row>
    <row r="35" spans="1:21" ht="16.5" customHeight="1" x14ac:dyDescent="0.2">
      <c r="A35" s="67" t="s">
        <v>63</v>
      </c>
      <c r="B35" s="55" t="s">
        <v>13</v>
      </c>
      <c r="C35" s="49">
        <v>226882.78599999999</v>
      </c>
      <c r="D35" s="49">
        <v>87736.609999999986</v>
      </c>
      <c r="E35" s="49">
        <v>0</v>
      </c>
      <c r="F35" s="49">
        <v>0</v>
      </c>
      <c r="G35" s="49">
        <v>55278.274999999994</v>
      </c>
      <c r="H35" s="49">
        <v>48780.445999999996</v>
      </c>
      <c r="I35" s="49">
        <v>5310.6169999999993</v>
      </c>
      <c r="J35" s="49">
        <v>14386.215999999999</v>
      </c>
      <c r="K35" s="49">
        <v>64138.203999999998</v>
      </c>
      <c r="L35" s="49">
        <v>0</v>
      </c>
      <c r="M35" s="49">
        <v>0</v>
      </c>
      <c r="N35" s="50">
        <f t="shared" si="9"/>
        <v>502513.15399999998</v>
      </c>
      <c r="O35" s="54" t="s">
        <v>13</v>
      </c>
      <c r="P35" s="52">
        <f t="shared" si="10"/>
        <v>434035.875</v>
      </c>
      <c r="Q35" s="53">
        <f t="shared" si="2"/>
        <v>65105</v>
      </c>
      <c r="R35" s="53">
        <f t="shared" si="5"/>
        <v>32987</v>
      </c>
      <c r="S35" s="53">
        <f t="shared" si="6"/>
        <v>34723</v>
      </c>
      <c r="T35" s="66">
        <f t="shared" si="8"/>
        <v>132815</v>
      </c>
      <c r="U35" s="4"/>
    </row>
    <row r="36" spans="1:21" ht="16.5" customHeight="1" x14ac:dyDescent="0.2">
      <c r="A36" s="67" t="s">
        <v>64</v>
      </c>
      <c r="B36" s="55" t="s">
        <v>18</v>
      </c>
      <c r="C36" s="49">
        <v>226882.78599999999</v>
      </c>
      <c r="D36" s="49">
        <v>87736.609999999986</v>
      </c>
      <c r="E36" s="49">
        <v>0</v>
      </c>
      <c r="F36" s="49">
        <v>0</v>
      </c>
      <c r="G36" s="49">
        <v>55278.274999999994</v>
      </c>
      <c r="H36" s="49">
        <v>45375.940999999999</v>
      </c>
      <c r="I36" s="49">
        <v>5310.6169999999993</v>
      </c>
      <c r="J36" s="49">
        <v>14386.215999999999</v>
      </c>
      <c r="K36" s="49">
        <v>64138.203999999998</v>
      </c>
      <c r="L36" s="49">
        <v>0</v>
      </c>
      <c r="M36" s="49">
        <v>0</v>
      </c>
      <c r="N36" s="50">
        <f t="shared" si="9"/>
        <v>499108.64899999998</v>
      </c>
      <c r="O36" s="54" t="s">
        <v>18</v>
      </c>
      <c r="P36" s="52">
        <f t="shared" si="10"/>
        <v>434035.875</v>
      </c>
      <c r="Q36" s="53">
        <f t="shared" si="2"/>
        <v>65105</v>
      </c>
      <c r="R36" s="53">
        <f t="shared" si="5"/>
        <v>32987</v>
      </c>
      <c r="S36" s="53">
        <f t="shared" si="6"/>
        <v>34723</v>
      </c>
      <c r="T36" s="66">
        <f t="shared" si="8"/>
        <v>132815</v>
      </c>
      <c r="U36" s="4"/>
    </row>
    <row r="37" spans="1:21" ht="16.5" customHeight="1" thickBot="1" x14ac:dyDescent="0.25">
      <c r="A37" s="71" t="s">
        <v>64</v>
      </c>
      <c r="B37" s="72" t="s">
        <v>26</v>
      </c>
      <c r="C37" s="49">
        <v>212045.71699999998</v>
      </c>
      <c r="D37" s="73">
        <v>95960.825999999986</v>
      </c>
      <c r="E37" s="73">
        <v>0</v>
      </c>
      <c r="F37" s="73">
        <v>0</v>
      </c>
      <c r="G37" s="73">
        <v>55278.274999999994</v>
      </c>
      <c r="H37" s="73">
        <v>42408.937999999995</v>
      </c>
      <c r="I37" s="73">
        <v>5394.8309999999992</v>
      </c>
      <c r="J37" s="73">
        <v>14585.453999999998</v>
      </c>
      <c r="K37" s="73">
        <v>66851.538</v>
      </c>
      <c r="L37" s="73"/>
      <c r="M37" s="73">
        <v>0</v>
      </c>
      <c r="N37" s="50">
        <f t="shared" si="9"/>
        <v>492525.57899999997</v>
      </c>
      <c r="O37" s="74" t="s">
        <v>26</v>
      </c>
      <c r="P37" s="52">
        <f t="shared" si="10"/>
        <v>430136.35599999997</v>
      </c>
      <c r="Q37" s="75">
        <f t="shared" si="2"/>
        <v>64520</v>
      </c>
      <c r="R37" s="75">
        <f t="shared" si="5"/>
        <v>32690</v>
      </c>
      <c r="S37" s="75">
        <f t="shared" si="6"/>
        <v>34411</v>
      </c>
      <c r="T37" s="76">
        <f t="shared" si="8"/>
        <v>131621</v>
      </c>
      <c r="U37" s="4"/>
    </row>
    <row r="38" spans="1:21" hidden="1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41"/>
    </row>
    <row r="39" spans="1:21" ht="15" hidden="1" x14ac:dyDescent="0.25">
      <c r="C39" s="35"/>
      <c r="D39" s="35"/>
      <c r="E39" s="35"/>
      <c r="F39" s="35"/>
      <c r="G39" s="35"/>
      <c r="H39" s="35"/>
      <c r="I39" s="35"/>
      <c r="J39" s="42"/>
      <c r="K39" s="42"/>
      <c r="L39" s="35"/>
      <c r="M39" s="35"/>
      <c r="N39" s="35"/>
    </row>
    <row r="40" spans="1:21" ht="15" hidden="1" x14ac:dyDescent="0.25">
      <c r="C40" s="35"/>
      <c r="I40" s="43"/>
      <c r="J40" s="77"/>
      <c r="K40" s="77"/>
      <c r="L40" s="44"/>
      <c r="M40" s="44"/>
      <c r="N40" s="45"/>
    </row>
    <row r="41" spans="1:21" hidden="1" x14ac:dyDescent="0.2">
      <c r="J41" s="46"/>
      <c r="K41" s="47"/>
      <c r="L41" s="43"/>
      <c r="M41" s="43"/>
      <c r="P41" s="84"/>
    </row>
    <row r="42" spans="1:21" hidden="1" x14ac:dyDescent="0.2">
      <c r="J42" s="46"/>
      <c r="K42" s="46"/>
    </row>
    <row r="43" spans="1:21" hidden="1" x14ac:dyDescent="0.2">
      <c r="J43" s="46"/>
      <c r="K43" s="46"/>
    </row>
    <row r="44" spans="1:21" hidden="1" x14ac:dyDescent="0.2">
      <c r="J44" s="46"/>
      <c r="K44" s="46"/>
    </row>
    <row r="45" spans="1:21" hidden="1" x14ac:dyDescent="0.2">
      <c r="J45" s="46"/>
      <c r="K45" s="46"/>
    </row>
    <row r="46" spans="1:21" hidden="1" x14ac:dyDescent="0.2">
      <c r="J46" s="46"/>
      <c r="K46" s="46"/>
    </row>
    <row r="47" spans="1:21" hidden="1" x14ac:dyDescent="0.2">
      <c r="J47" s="46"/>
      <c r="K47" s="46"/>
    </row>
    <row r="48" spans="1:21" hidden="1" x14ac:dyDescent="0.2">
      <c r="J48" s="46"/>
      <c r="K48" s="46"/>
    </row>
    <row r="49" spans="10:11" hidden="1" x14ac:dyDescent="0.2">
      <c r="J49" s="46"/>
      <c r="K49" s="46"/>
    </row>
    <row r="50" spans="10:11" hidden="1" x14ac:dyDescent="0.2"/>
    <row r="51" spans="10:11" hidden="1" x14ac:dyDescent="0.2"/>
    <row r="52" spans="10:11" hidden="1" x14ac:dyDescent="0.2"/>
    <row r="53" spans="10:11" hidden="1" x14ac:dyDescent="0.2"/>
    <row r="54" spans="10:11" hidden="1" x14ac:dyDescent="0.2"/>
    <row r="55" spans="10:11" hidden="1" x14ac:dyDescent="0.2"/>
    <row r="56" spans="10:11" hidden="1" x14ac:dyDescent="0.2"/>
    <row r="57" spans="10:11" hidden="1" x14ac:dyDescent="0.2"/>
    <row r="58" spans="10:11" hidden="1" x14ac:dyDescent="0.2"/>
    <row r="59" spans="10:11" hidden="1" x14ac:dyDescent="0.2"/>
    <row r="60" spans="10:11" hidden="1" x14ac:dyDescent="0.2"/>
    <row r="61" spans="10:11" hidden="1" x14ac:dyDescent="0.2"/>
    <row r="62" spans="10:11" hidden="1" x14ac:dyDescent="0.2"/>
    <row r="63" spans="10:11" hidden="1" x14ac:dyDescent="0.2"/>
    <row r="64" spans="10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</sheetData>
  <autoFilter ref="A4:X37" xr:uid="{00000000-0009-0000-0000-000000000000}"/>
  <mergeCells count="2">
    <mergeCell ref="A2:B2"/>
    <mergeCell ref="C2:U2"/>
  </mergeCells>
  <printOptions horizontalCentered="1" gridLines="1"/>
  <pageMargins left="0" right="0" top="0.39370078740157483" bottom="0.39370078740157483" header="0" footer="0"/>
  <pageSetup paperSize="258" scale="61" fitToHeight="0" orientation="landscape" r:id="rId1"/>
  <headerFooter alignWithMargins="0">
    <oddFooter>&amp;L&amp;Z&amp;F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R27"/>
  <sheetViews>
    <sheetView topLeftCell="A7" zoomScaleNormal="100" workbookViewId="0">
      <selection activeCell="K18" sqref="K18"/>
    </sheetView>
  </sheetViews>
  <sheetFormatPr baseColWidth="10" defaultRowHeight="12.75" x14ac:dyDescent="0.2"/>
  <cols>
    <col min="1" max="1" width="8.28515625" style="5" customWidth="1"/>
    <col min="2" max="2" width="8.140625" style="5" customWidth="1"/>
    <col min="3" max="8" width="11.42578125" style="5"/>
    <col min="9" max="9" width="10" style="5" customWidth="1"/>
    <col min="10" max="10" width="11.42578125" style="5"/>
    <col min="11" max="11" width="4.140625" style="5" customWidth="1"/>
    <col min="12" max="253" width="11.42578125" style="5"/>
    <col min="254" max="254" width="8.28515625" style="5" customWidth="1"/>
    <col min="255" max="255" width="8.140625" style="5" customWidth="1"/>
    <col min="256" max="260" width="11.42578125" style="5"/>
    <col min="261" max="261" width="10" style="5" customWidth="1"/>
    <col min="262" max="509" width="11.42578125" style="5"/>
    <col min="510" max="510" width="8.28515625" style="5" customWidth="1"/>
    <col min="511" max="511" width="8.140625" style="5" customWidth="1"/>
    <col min="512" max="516" width="11.42578125" style="5"/>
    <col min="517" max="517" width="10" style="5" customWidth="1"/>
    <col min="518" max="765" width="11.42578125" style="5"/>
    <col min="766" max="766" width="8.28515625" style="5" customWidth="1"/>
    <col min="767" max="767" width="8.140625" style="5" customWidth="1"/>
    <col min="768" max="772" width="11.42578125" style="5"/>
    <col min="773" max="773" width="10" style="5" customWidth="1"/>
    <col min="774" max="1021" width="11.42578125" style="5"/>
    <col min="1022" max="1022" width="8.28515625" style="5" customWidth="1"/>
    <col min="1023" max="1023" width="8.140625" style="5" customWidth="1"/>
    <col min="1024" max="1028" width="11.42578125" style="5"/>
    <col min="1029" max="1029" width="10" style="5" customWidth="1"/>
    <col min="1030" max="1277" width="11.42578125" style="5"/>
    <col min="1278" max="1278" width="8.28515625" style="5" customWidth="1"/>
    <col min="1279" max="1279" width="8.140625" style="5" customWidth="1"/>
    <col min="1280" max="1284" width="11.42578125" style="5"/>
    <col min="1285" max="1285" width="10" style="5" customWidth="1"/>
    <col min="1286" max="1533" width="11.42578125" style="5"/>
    <col min="1534" max="1534" width="8.28515625" style="5" customWidth="1"/>
    <col min="1535" max="1535" width="8.140625" style="5" customWidth="1"/>
    <col min="1536" max="1540" width="11.42578125" style="5"/>
    <col min="1541" max="1541" width="10" style="5" customWidth="1"/>
    <col min="1542" max="1789" width="11.42578125" style="5"/>
    <col min="1790" max="1790" width="8.28515625" style="5" customWidth="1"/>
    <col min="1791" max="1791" width="8.140625" style="5" customWidth="1"/>
    <col min="1792" max="1796" width="11.42578125" style="5"/>
    <col min="1797" max="1797" width="10" style="5" customWidth="1"/>
    <col min="1798" max="2045" width="11.42578125" style="5"/>
    <col min="2046" max="2046" width="8.28515625" style="5" customWidth="1"/>
    <col min="2047" max="2047" width="8.140625" style="5" customWidth="1"/>
    <col min="2048" max="2052" width="11.42578125" style="5"/>
    <col min="2053" max="2053" width="10" style="5" customWidth="1"/>
    <col min="2054" max="2301" width="11.42578125" style="5"/>
    <col min="2302" max="2302" width="8.28515625" style="5" customWidth="1"/>
    <col min="2303" max="2303" width="8.140625" style="5" customWidth="1"/>
    <col min="2304" max="2308" width="11.42578125" style="5"/>
    <col min="2309" max="2309" width="10" style="5" customWidth="1"/>
    <col min="2310" max="2557" width="11.42578125" style="5"/>
    <col min="2558" max="2558" width="8.28515625" style="5" customWidth="1"/>
    <col min="2559" max="2559" width="8.140625" style="5" customWidth="1"/>
    <col min="2560" max="2564" width="11.42578125" style="5"/>
    <col min="2565" max="2565" width="10" style="5" customWidth="1"/>
    <col min="2566" max="2813" width="11.42578125" style="5"/>
    <col min="2814" max="2814" width="8.28515625" style="5" customWidth="1"/>
    <col min="2815" max="2815" width="8.140625" style="5" customWidth="1"/>
    <col min="2816" max="2820" width="11.42578125" style="5"/>
    <col min="2821" max="2821" width="10" style="5" customWidth="1"/>
    <col min="2822" max="3069" width="11.42578125" style="5"/>
    <col min="3070" max="3070" width="8.28515625" style="5" customWidth="1"/>
    <col min="3071" max="3071" width="8.140625" style="5" customWidth="1"/>
    <col min="3072" max="3076" width="11.42578125" style="5"/>
    <col min="3077" max="3077" width="10" style="5" customWidth="1"/>
    <col min="3078" max="3325" width="11.42578125" style="5"/>
    <col min="3326" max="3326" width="8.28515625" style="5" customWidth="1"/>
    <col min="3327" max="3327" width="8.140625" style="5" customWidth="1"/>
    <col min="3328" max="3332" width="11.42578125" style="5"/>
    <col min="3333" max="3333" width="10" style="5" customWidth="1"/>
    <col min="3334" max="3581" width="11.42578125" style="5"/>
    <col min="3582" max="3582" width="8.28515625" style="5" customWidth="1"/>
    <col min="3583" max="3583" width="8.140625" style="5" customWidth="1"/>
    <col min="3584" max="3588" width="11.42578125" style="5"/>
    <col min="3589" max="3589" width="10" style="5" customWidth="1"/>
    <col min="3590" max="3837" width="11.42578125" style="5"/>
    <col min="3838" max="3838" width="8.28515625" style="5" customWidth="1"/>
    <col min="3839" max="3839" width="8.140625" style="5" customWidth="1"/>
    <col min="3840" max="3844" width="11.42578125" style="5"/>
    <col min="3845" max="3845" width="10" style="5" customWidth="1"/>
    <col min="3846" max="4093" width="11.42578125" style="5"/>
    <col min="4094" max="4094" width="8.28515625" style="5" customWidth="1"/>
    <col min="4095" max="4095" width="8.140625" style="5" customWidth="1"/>
    <col min="4096" max="4100" width="11.42578125" style="5"/>
    <col min="4101" max="4101" width="10" style="5" customWidth="1"/>
    <col min="4102" max="4349" width="11.42578125" style="5"/>
    <col min="4350" max="4350" width="8.28515625" style="5" customWidth="1"/>
    <col min="4351" max="4351" width="8.140625" style="5" customWidth="1"/>
    <col min="4352" max="4356" width="11.42578125" style="5"/>
    <col min="4357" max="4357" width="10" style="5" customWidth="1"/>
    <col min="4358" max="4605" width="11.42578125" style="5"/>
    <col min="4606" max="4606" width="8.28515625" style="5" customWidth="1"/>
    <col min="4607" max="4607" width="8.140625" style="5" customWidth="1"/>
    <col min="4608" max="4612" width="11.42578125" style="5"/>
    <col min="4613" max="4613" width="10" style="5" customWidth="1"/>
    <col min="4614" max="4861" width="11.42578125" style="5"/>
    <col min="4862" max="4862" width="8.28515625" style="5" customWidth="1"/>
    <col min="4863" max="4863" width="8.140625" style="5" customWidth="1"/>
    <col min="4864" max="4868" width="11.42578125" style="5"/>
    <col min="4869" max="4869" width="10" style="5" customWidth="1"/>
    <col min="4870" max="5117" width="11.42578125" style="5"/>
    <col min="5118" max="5118" width="8.28515625" style="5" customWidth="1"/>
    <col min="5119" max="5119" width="8.140625" style="5" customWidth="1"/>
    <col min="5120" max="5124" width="11.42578125" style="5"/>
    <col min="5125" max="5125" width="10" style="5" customWidth="1"/>
    <col min="5126" max="5373" width="11.42578125" style="5"/>
    <col min="5374" max="5374" width="8.28515625" style="5" customWidth="1"/>
    <col min="5375" max="5375" width="8.140625" style="5" customWidth="1"/>
    <col min="5376" max="5380" width="11.42578125" style="5"/>
    <col min="5381" max="5381" width="10" style="5" customWidth="1"/>
    <col min="5382" max="5629" width="11.42578125" style="5"/>
    <col min="5630" max="5630" width="8.28515625" style="5" customWidth="1"/>
    <col min="5631" max="5631" width="8.140625" style="5" customWidth="1"/>
    <col min="5632" max="5636" width="11.42578125" style="5"/>
    <col min="5637" max="5637" width="10" style="5" customWidth="1"/>
    <col min="5638" max="5885" width="11.42578125" style="5"/>
    <col min="5886" max="5886" width="8.28515625" style="5" customWidth="1"/>
    <col min="5887" max="5887" width="8.140625" style="5" customWidth="1"/>
    <col min="5888" max="5892" width="11.42578125" style="5"/>
    <col min="5893" max="5893" width="10" style="5" customWidth="1"/>
    <col min="5894" max="6141" width="11.42578125" style="5"/>
    <col min="6142" max="6142" width="8.28515625" style="5" customWidth="1"/>
    <col min="6143" max="6143" width="8.140625" style="5" customWidth="1"/>
    <col min="6144" max="6148" width="11.42578125" style="5"/>
    <col min="6149" max="6149" width="10" style="5" customWidth="1"/>
    <col min="6150" max="6397" width="11.42578125" style="5"/>
    <col min="6398" max="6398" width="8.28515625" style="5" customWidth="1"/>
    <col min="6399" max="6399" width="8.140625" style="5" customWidth="1"/>
    <col min="6400" max="6404" width="11.42578125" style="5"/>
    <col min="6405" max="6405" width="10" style="5" customWidth="1"/>
    <col min="6406" max="6653" width="11.42578125" style="5"/>
    <col min="6654" max="6654" width="8.28515625" style="5" customWidth="1"/>
    <col min="6655" max="6655" width="8.140625" style="5" customWidth="1"/>
    <col min="6656" max="6660" width="11.42578125" style="5"/>
    <col min="6661" max="6661" width="10" style="5" customWidth="1"/>
    <col min="6662" max="6909" width="11.42578125" style="5"/>
    <col min="6910" max="6910" width="8.28515625" style="5" customWidth="1"/>
    <col min="6911" max="6911" width="8.140625" style="5" customWidth="1"/>
    <col min="6912" max="6916" width="11.42578125" style="5"/>
    <col min="6917" max="6917" width="10" style="5" customWidth="1"/>
    <col min="6918" max="7165" width="11.42578125" style="5"/>
    <col min="7166" max="7166" width="8.28515625" style="5" customWidth="1"/>
    <col min="7167" max="7167" width="8.140625" style="5" customWidth="1"/>
    <col min="7168" max="7172" width="11.42578125" style="5"/>
    <col min="7173" max="7173" width="10" style="5" customWidth="1"/>
    <col min="7174" max="7421" width="11.42578125" style="5"/>
    <col min="7422" max="7422" width="8.28515625" style="5" customWidth="1"/>
    <col min="7423" max="7423" width="8.140625" style="5" customWidth="1"/>
    <col min="7424" max="7428" width="11.42578125" style="5"/>
    <col min="7429" max="7429" width="10" style="5" customWidth="1"/>
    <col min="7430" max="7677" width="11.42578125" style="5"/>
    <col min="7678" max="7678" width="8.28515625" style="5" customWidth="1"/>
    <col min="7679" max="7679" width="8.140625" style="5" customWidth="1"/>
    <col min="7680" max="7684" width="11.42578125" style="5"/>
    <col min="7685" max="7685" width="10" style="5" customWidth="1"/>
    <col min="7686" max="7933" width="11.42578125" style="5"/>
    <col min="7934" max="7934" width="8.28515625" style="5" customWidth="1"/>
    <col min="7935" max="7935" width="8.140625" style="5" customWidth="1"/>
    <col min="7936" max="7940" width="11.42578125" style="5"/>
    <col min="7941" max="7941" width="10" style="5" customWidth="1"/>
    <col min="7942" max="8189" width="11.42578125" style="5"/>
    <col min="8190" max="8190" width="8.28515625" style="5" customWidth="1"/>
    <col min="8191" max="8191" width="8.140625" style="5" customWidth="1"/>
    <col min="8192" max="8196" width="11.42578125" style="5"/>
    <col min="8197" max="8197" width="10" style="5" customWidth="1"/>
    <col min="8198" max="8445" width="11.42578125" style="5"/>
    <col min="8446" max="8446" width="8.28515625" style="5" customWidth="1"/>
    <col min="8447" max="8447" width="8.140625" style="5" customWidth="1"/>
    <col min="8448" max="8452" width="11.42578125" style="5"/>
    <col min="8453" max="8453" width="10" style="5" customWidth="1"/>
    <col min="8454" max="8701" width="11.42578125" style="5"/>
    <col min="8702" max="8702" width="8.28515625" style="5" customWidth="1"/>
    <col min="8703" max="8703" width="8.140625" style="5" customWidth="1"/>
    <col min="8704" max="8708" width="11.42578125" style="5"/>
    <col min="8709" max="8709" width="10" style="5" customWidth="1"/>
    <col min="8710" max="8957" width="11.42578125" style="5"/>
    <col min="8958" max="8958" width="8.28515625" style="5" customWidth="1"/>
    <col min="8959" max="8959" width="8.140625" style="5" customWidth="1"/>
    <col min="8960" max="8964" width="11.42578125" style="5"/>
    <col min="8965" max="8965" width="10" style="5" customWidth="1"/>
    <col min="8966" max="9213" width="11.42578125" style="5"/>
    <col min="9214" max="9214" width="8.28515625" style="5" customWidth="1"/>
    <col min="9215" max="9215" width="8.140625" style="5" customWidth="1"/>
    <col min="9216" max="9220" width="11.42578125" style="5"/>
    <col min="9221" max="9221" width="10" style="5" customWidth="1"/>
    <col min="9222" max="9469" width="11.42578125" style="5"/>
    <col min="9470" max="9470" width="8.28515625" style="5" customWidth="1"/>
    <col min="9471" max="9471" width="8.140625" style="5" customWidth="1"/>
    <col min="9472" max="9476" width="11.42578125" style="5"/>
    <col min="9477" max="9477" width="10" style="5" customWidth="1"/>
    <col min="9478" max="9725" width="11.42578125" style="5"/>
    <col min="9726" max="9726" width="8.28515625" style="5" customWidth="1"/>
    <col min="9727" max="9727" width="8.140625" style="5" customWidth="1"/>
    <col min="9728" max="9732" width="11.42578125" style="5"/>
    <col min="9733" max="9733" width="10" style="5" customWidth="1"/>
    <col min="9734" max="9981" width="11.42578125" style="5"/>
    <col min="9982" max="9982" width="8.28515625" style="5" customWidth="1"/>
    <col min="9983" max="9983" width="8.140625" style="5" customWidth="1"/>
    <col min="9984" max="9988" width="11.42578125" style="5"/>
    <col min="9989" max="9989" width="10" style="5" customWidth="1"/>
    <col min="9990" max="10237" width="11.42578125" style="5"/>
    <col min="10238" max="10238" width="8.28515625" style="5" customWidth="1"/>
    <col min="10239" max="10239" width="8.140625" style="5" customWidth="1"/>
    <col min="10240" max="10244" width="11.42578125" style="5"/>
    <col min="10245" max="10245" width="10" style="5" customWidth="1"/>
    <col min="10246" max="10493" width="11.42578125" style="5"/>
    <col min="10494" max="10494" width="8.28515625" style="5" customWidth="1"/>
    <col min="10495" max="10495" width="8.140625" style="5" customWidth="1"/>
    <col min="10496" max="10500" width="11.42578125" style="5"/>
    <col min="10501" max="10501" width="10" style="5" customWidth="1"/>
    <col min="10502" max="10749" width="11.42578125" style="5"/>
    <col min="10750" max="10750" width="8.28515625" style="5" customWidth="1"/>
    <col min="10751" max="10751" width="8.140625" style="5" customWidth="1"/>
    <col min="10752" max="10756" width="11.42578125" style="5"/>
    <col min="10757" max="10757" width="10" style="5" customWidth="1"/>
    <col min="10758" max="11005" width="11.42578125" style="5"/>
    <col min="11006" max="11006" width="8.28515625" style="5" customWidth="1"/>
    <col min="11007" max="11007" width="8.140625" style="5" customWidth="1"/>
    <col min="11008" max="11012" width="11.42578125" style="5"/>
    <col min="11013" max="11013" width="10" style="5" customWidth="1"/>
    <col min="11014" max="11261" width="11.42578125" style="5"/>
    <col min="11262" max="11262" width="8.28515625" style="5" customWidth="1"/>
    <col min="11263" max="11263" width="8.140625" style="5" customWidth="1"/>
    <col min="11264" max="11268" width="11.42578125" style="5"/>
    <col min="11269" max="11269" width="10" style="5" customWidth="1"/>
    <col min="11270" max="11517" width="11.42578125" style="5"/>
    <col min="11518" max="11518" width="8.28515625" style="5" customWidth="1"/>
    <col min="11519" max="11519" width="8.140625" style="5" customWidth="1"/>
    <col min="11520" max="11524" width="11.42578125" style="5"/>
    <col min="11525" max="11525" width="10" style="5" customWidth="1"/>
    <col min="11526" max="11773" width="11.42578125" style="5"/>
    <col min="11774" max="11774" width="8.28515625" style="5" customWidth="1"/>
    <col min="11775" max="11775" width="8.140625" style="5" customWidth="1"/>
    <col min="11776" max="11780" width="11.42578125" style="5"/>
    <col min="11781" max="11781" width="10" style="5" customWidth="1"/>
    <col min="11782" max="12029" width="11.42578125" style="5"/>
    <col min="12030" max="12030" width="8.28515625" style="5" customWidth="1"/>
    <col min="12031" max="12031" width="8.140625" style="5" customWidth="1"/>
    <col min="12032" max="12036" width="11.42578125" style="5"/>
    <col min="12037" max="12037" width="10" style="5" customWidth="1"/>
    <col min="12038" max="12285" width="11.42578125" style="5"/>
    <col min="12286" max="12286" width="8.28515625" style="5" customWidth="1"/>
    <col min="12287" max="12287" width="8.140625" style="5" customWidth="1"/>
    <col min="12288" max="12292" width="11.42578125" style="5"/>
    <col min="12293" max="12293" width="10" style="5" customWidth="1"/>
    <col min="12294" max="12541" width="11.42578125" style="5"/>
    <col min="12542" max="12542" width="8.28515625" style="5" customWidth="1"/>
    <col min="12543" max="12543" width="8.140625" style="5" customWidth="1"/>
    <col min="12544" max="12548" width="11.42578125" style="5"/>
    <col min="12549" max="12549" width="10" style="5" customWidth="1"/>
    <col min="12550" max="12797" width="11.42578125" style="5"/>
    <col min="12798" max="12798" width="8.28515625" style="5" customWidth="1"/>
    <col min="12799" max="12799" width="8.140625" style="5" customWidth="1"/>
    <col min="12800" max="12804" width="11.42578125" style="5"/>
    <col min="12805" max="12805" width="10" style="5" customWidth="1"/>
    <col min="12806" max="13053" width="11.42578125" style="5"/>
    <col min="13054" max="13054" width="8.28515625" style="5" customWidth="1"/>
    <col min="13055" max="13055" width="8.140625" style="5" customWidth="1"/>
    <col min="13056" max="13060" width="11.42578125" style="5"/>
    <col min="13061" max="13061" width="10" style="5" customWidth="1"/>
    <col min="13062" max="13309" width="11.42578125" style="5"/>
    <col min="13310" max="13310" width="8.28515625" style="5" customWidth="1"/>
    <col min="13311" max="13311" width="8.140625" style="5" customWidth="1"/>
    <col min="13312" max="13316" width="11.42578125" style="5"/>
    <col min="13317" max="13317" width="10" style="5" customWidth="1"/>
    <col min="13318" max="13565" width="11.42578125" style="5"/>
    <col min="13566" max="13566" width="8.28515625" style="5" customWidth="1"/>
    <col min="13567" max="13567" width="8.140625" style="5" customWidth="1"/>
    <col min="13568" max="13572" width="11.42578125" style="5"/>
    <col min="13573" max="13573" width="10" style="5" customWidth="1"/>
    <col min="13574" max="13821" width="11.42578125" style="5"/>
    <col min="13822" max="13822" width="8.28515625" style="5" customWidth="1"/>
    <col min="13823" max="13823" width="8.140625" style="5" customWidth="1"/>
    <col min="13824" max="13828" width="11.42578125" style="5"/>
    <col min="13829" max="13829" width="10" style="5" customWidth="1"/>
    <col min="13830" max="14077" width="11.42578125" style="5"/>
    <col min="14078" max="14078" width="8.28515625" style="5" customWidth="1"/>
    <col min="14079" max="14079" width="8.140625" style="5" customWidth="1"/>
    <col min="14080" max="14084" width="11.42578125" style="5"/>
    <col min="14085" max="14085" width="10" style="5" customWidth="1"/>
    <col min="14086" max="14333" width="11.42578125" style="5"/>
    <col min="14334" max="14334" width="8.28515625" style="5" customWidth="1"/>
    <col min="14335" max="14335" width="8.140625" style="5" customWidth="1"/>
    <col min="14336" max="14340" width="11.42578125" style="5"/>
    <col min="14341" max="14341" width="10" style="5" customWidth="1"/>
    <col min="14342" max="14589" width="11.42578125" style="5"/>
    <col min="14590" max="14590" width="8.28515625" style="5" customWidth="1"/>
    <col min="14591" max="14591" width="8.140625" style="5" customWidth="1"/>
    <col min="14592" max="14596" width="11.42578125" style="5"/>
    <col min="14597" max="14597" width="10" style="5" customWidth="1"/>
    <col min="14598" max="14845" width="11.42578125" style="5"/>
    <col min="14846" max="14846" width="8.28515625" style="5" customWidth="1"/>
    <col min="14847" max="14847" width="8.140625" style="5" customWidth="1"/>
    <col min="14848" max="14852" width="11.42578125" style="5"/>
    <col min="14853" max="14853" width="10" style="5" customWidth="1"/>
    <col min="14854" max="15101" width="11.42578125" style="5"/>
    <col min="15102" max="15102" width="8.28515625" style="5" customWidth="1"/>
    <col min="15103" max="15103" width="8.140625" style="5" customWidth="1"/>
    <col min="15104" max="15108" width="11.42578125" style="5"/>
    <col min="15109" max="15109" width="10" style="5" customWidth="1"/>
    <col min="15110" max="15357" width="11.42578125" style="5"/>
    <col min="15358" max="15358" width="8.28515625" style="5" customWidth="1"/>
    <col min="15359" max="15359" width="8.140625" style="5" customWidth="1"/>
    <col min="15360" max="15364" width="11.42578125" style="5"/>
    <col min="15365" max="15365" width="10" style="5" customWidth="1"/>
    <col min="15366" max="15613" width="11.42578125" style="5"/>
    <col min="15614" max="15614" width="8.28515625" style="5" customWidth="1"/>
    <col min="15615" max="15615" width="8.140625" style="5" customWidth="1"/>
    <col min="15616" max="15620" width="11.42578125" style="5"/>
    <col min="15621" max="15621" width="10" style="5" customWidth="1"/>
    <col min="15622" max="15869" width="11.42578125" style="5"/>
    <col min="15870" max="15870" width="8.28515625" style="5" customWidth="1"/>
    <col min="15871" max="15871" width="8.140625" style="5" customWidth="1"/>
    <col min="15872" max="15876" width="11.42578125" style="5"/>
    <col min="15877" max="15877" width="10" style="5" customWidth="1"/>
    <col min="15878" max="16125" width="11.42578125" style="5"/>
    <col min="16126" max="16126" width="8.28515625" style="5" customWidth="1"/>
    <col min="16127" max="16127" width="8.140625" style="5" customWidth="1"/>
    <col min="16128" max="16132" width="11.42578125" style="5"/>
    <col min="16133" max="16133" width="10" style="5" customWidth="1"/>
    <col min="16134" max="16384" width="11.42578125" style="5"/>
  </cols>
  <sheetData>
    <row r="1" spans="1:18" ht="30.75" customHeight="1" x14ac:dyDescent="0.25">
      <c r="A1" s="107" t="s">
        <v>40</v>
      </c>
      <c r="B1" s="107"/>
      <c r="C1" s="107"/>
      <c r="D1" s="107"/>
      <c r="E1" s="7"/>
      <c r="F1" s="7"/>
      <c r="G1" s="7"/>
      <c r="H1" s="7"/>
      <c r="I1" s="8"/>
    </row>
    <row r="2" spans="1:18" ht="30.75" customHeight="1" x14ac:dyDescent="0.25">
      <c r="A2" s="32"/>
      <c r="B2" s="32"/>
      <c r="C2" s="32"/>
      <c r="D2" s="32"/>
      <c r="E2" s="7"/>
      <c r="F2" s="7"/>
      <c r="G2" s="7"/>
      <c r="H2" s="7"/>
      <c r="I2" s="8"/>
    </row>
    <row r="3" spans="1:18" ht="15.75" x14ac:dyDescent="0.25">
      <c r="A3" s="108" t="s">
        <v>55</v>
      </c>
      <c r="B3" s="108"/>
      <c r="C3" s="108"/>
      <c r="D3" s="108"/>
      <c r="E3" s="108"/>
      <c r="F3" s="108"/>
      <c r="G3" s="108"/>
      <c r="H3" s="108"/>
      <c r="I3" s="108"/>
    </row>
    <row r="4" spans="1:18" ht="15.75" x14ac:dyDescent="0.25">
      <c r="A4" s="108" t="s">
        <v>43</v>
      </c>
      <c r="B4" s="108"/>
      <c r="C4" s="108"/>
      <c r="D4" s="108"/>
      <c r="E4" s="108"/>
      <c r="F4" s="108"/>
      <c r="G4" s="108"/>
      <c r="H4" s="108"/>
      <c r="I4" s="108"/>
    </row>
    <row r="5" spans="1:18" ht="16.5" thickBot="1" x14ac:dyDescent="0.3">
      <c r="A5" s="9"/>
      <c r="B5" s="8"/>
      <c r="C5" s="9"/>
      <c r="D5" s="7"/>
      <c r="E5" s="7"/>
      <c r="F5" s="7"/>
      <c r="G5" s="7"/>
      <c r="H5" s="7"/>
      <c r="I5" s="8"/>
    </row>
    <row r="6" spans="1:18" ht="15.75" thickBot="1" x14ac:dyDescent="0.35">
      <c r="A6" s="10" t="s">
        <v>20</v>
      </c>
      <c r="B6" s="10" t="s">
        <v>44</v>
      </c>
      <c r="C6" s="10" t="s">
        <v>20</v>
      </c>
      <c r="D6" s="11" t="s">
        <v>41</v>
      </c>
      <c r="E6" s="12">
        <v>1</v>
      </c>
      <c r="F6" s="12">
        <v>0.4</v>
      </c>
      <c r="G6" s="12">
        <v>0.3</v>
      </c>
      <c r="H6" s="12">
        <v>0.2</v>
      </c>
      <c r="I6" s="10" t="s">
        <v>20</v>
      </c>
    </row>
    <row r="7" spans="1:18" ht="16.5" thickTop="1" thickBot="1" x14ac:dyDescent="0.35">
      <c r="A7" s="13"/>
      <c r="B7" s="13"/>
      <c r="C7" s="13" t="s">
        <v>45</v>
      </c>
      <c r="D7" s="14" t="s">
        <v>42</v>
      </c>
      <c r="E7" s="15"/>
      <c r="F7" s="15"/>
      <c r="G7" s="15"/>
      <c r="H7" s="15"/>
      <c r="I7" s="13"/>
      <c r="L7" s="109" t="s">
        <v>47</v>
      </c>
      <c r="M7" s="110"/>
      <c r="N7" s="110"/>
      <c r="O7" s="110"/>
      <c r="P7" s="110"/>
      <c r="Q7" s="110"/>
      <c r="R7" s="111"/>
    </row>
    <row r="8" spans="1:18" ht="15.75" x14ac:dyDescent="0.25">
      <c r="A8" s="16">
        <v>1</v>
      </c>
      <c r="B8" s="17">
        <v>0.12</v>
      </c>
      <c r="C8" s="16" t="s">
        <v>46</v>
      </c>
      <c r="D8" s="31">
        <v>655178</v>
      </c>
      <c r="E8" s="18">
        <v>78621</v>
      </c>
      <c r="F8" s="18">
        <v>31448</v>
      </c>
      <c r="G8" s="18">
        <v>23586</v>
      </c>
      <c r="H8" s="18">
        <v>15724</v>
      </c>
      <c r="I8" s="16">
        <v>1</v>
      </c>
      <c r="L8" s="112" t="s">
        <v>48</v>
      </c>
      <c r="M8" s="113"/>
      <c r="N8" s="113"/>
      <c r="O8" s="113"/>
      <c r="P8" s="113"/>
      <c r="Q8" s="113"/>
      <c r="R8" s="114"/>
    </row>
    <row r="9" spans="1:18" ht="15.75" x14ac:dyDescent="0.25">
      <c r="A9" s="6">
        <v>2</v>
      </c>
      <c r="B9" s="19">
        <v>0.12</v>
      </c>
      <c r="C9" s="6" t="s">
        <v>46</v>
      </c>
      <c r="D9" s="31">
        <v>655177</v>
      </c>
      <c r="E9" s="20">
        <v>78621</v>
      </c>
      <c r="F9" s="20">
        <v>31448</v>
      </c>
      <c r="G9" s="20">
        <v>23586</v>
      </c>
      <c r="H9" s="20">
        <v>15724</v>
      </c>
      <c r="I9" s="6">
        <v>2</v>
      </c>
      <c r="L9" s="25" t="s">
        <v>49</v>
      </c>
      <c r="M9" s="26"/>
      <c r="N9" s="27" t="s">
        <v>50</v>
      </c>
      <c r="O9" s="27">
        <v>0.4</v>
      </c>
      <c r="P9" s="27">
        <v>0.3</v>
      </c>
      <c r="Q9" s="27">
        <v>0.2</v>
      </c>
      <c r="R9" s="28"/>
    </row>
    <row r="10" spans="1:18" ht="15.75" x14ac:dyDescent="0.25">
      <c r="A10" s="6">
        <v>3</v>
      </c>
      <c r="B10" s="19">
        <v>0.12</v>
      </c>
      <c r="C10" s="6" t="s">
        <v>46</v>
      </c>
      <c r="D10" s="31">
        <v>655177</v>
      </c>
      <c r="E10" s="20">
        <v>78621</v>
      </c>
      <c r="F10" s="20">
        <v>31448</v>
      </c>
      <c r="G10" s="20">
        <v>23586</v>
      </c>
      <c r="H10" s="20">
        <v>15724</v>
      </c>
      <c r="I10" s="6">
        <v>3</v>
      </c>
      <c r="L10" s="25" t="s">
        <v>51</v>
      </c>
      <c r="M10" s="26"/>
      <c r="N10" s="29">
        <v>78621.239999999991</v>
      </c>
      <c r="O10" s="29">
        <v>31448.495999999999</v>
      </c>
      <c r="P10" s="29">
        <v>23586.371999999996</v>
      </c>
      <c r="Q10" s="29">
        <v>15724.248</v>
      </c>
      <c r="R10" s="28"/>
    </row>
    <row r="11" spans="1:18" ht="15.75" x14ac:dyDescent="0.25">
      <c r="A11" s="6">
        <v>4</v>
      </c>
      <c r="B11" s="19">
        <v>0.12</v>
      </c>
      <c r="C11" s="6" t="s">
        <v>46</v>
      </c>
      <c r="D11" s="31">
        <v>655177</v>
      </c>
      <c r="E11" s="20">
        <v>78621</v>
      </c>
      <c r="F11" s="20">
        <v>31448</v>
      </c>
      <c r="G11" s="20">
        <v>23586</v>
      </c>
      <c r="H11" s="20">
        <v>15724</v>
      </c>
      <c r="I11" s="6">
        <v>4</v>
      </c>
      <c r="L11" s="25" t="s">
        <v>52</v>
      </c>
      <c r="M11" s="30"/>
      <c r="N11" s="29">
        <v>57644.4</v>
      </c>
      <c r="O11" s="29">
        <v>23057.760000000002</v>
      </c>
      <c r="P11" s="29">
        <v>17293.32</v>
      </c>
      <c r="Q11" s="29">
        <v>11528.880000000001</v>
      </c>
      <c r="R11" s="28"/>
    </row>
    <row r="12" spans="1:18" ht="15.75" x14ac:dyDescent="0.25">
      <c r="A12" s="6">
        <v>5</v>
      </c>
      <c r="B12" s="19">
        <v>0.12</v>
      </c>
      <c r="C12" s="6" t="s">
        <v>46</v>
      </c>
      <c r="D12" s="31">
        <v>655177</v>
      </c>
      <c r="E12" s="20">
        <v>78621</v>
      </c>
      <c r="F12" s="20">
        <v>31448</v>
      </c>
      <c r="G12" s="20">
        <v>23586</v>
      </c>
      <c r="H12" s="20">
        <v>15724</v>
      </c>
      <c r="I12" s="6">
        <v>5</v>
      </c>
      <c r="L12" s="25" t="s">
        <v>53</v>
      </c>
      <c r="M12" s="30"/>
      <c r="N12" s="29">
        <v>46782.239999999998</v>
      </c>
      <c r="O12" s="29">
        <v>18712.896000000001</v>
      </c>
      <c r="P12" s="29">
        <v>14034.671999999999</v>
      </c>
      <c r="Q12" s="29">
        <v>9356.4480000000003</v>
      </c>
      <c r="R12" s="28"/>
    </row>
    <row r="13" spans="1:18" ht="16.5" thickBot="1" x14ac:dyDescent="0.3">
      <c r="A13" s="6">
        <v>6</v>
      </c>
      <c r="B13" s="19">
        <v>0.1</v>
      </c>
      <c r="C13" s="6">
        <v>5</v>
      </c>
      <c r="D13" s="20">
        <v>576444</v>
      </c>
      <c r="E13" s="20">
        <v>57644</v>
      </c>
      <c r="F13" s="20">
        <v>23058</v>
      </c>
      <c r="G13" s="20">
        <v>17293</v>
      </c>
      <c r="H13" s="20">
        <v>11529</v>
      </c>
      <c r="I13" s="6">
        <v>6</v>
      </c>
      <c r="L13" s="104" t="s">
        <v>54</v>
      </c>
      <c r="M13" s="105"/>
      <c r="N13" s="105"/>
      <c r="O13" s="105"/>
      <c r="P13" s="105"/>
      <c r="Q13" s="105"/>
      <c r="R13" s="106"/>
    </row>
    <row r="14" spans="1:18" ht="16.5" thickTop="1" x14ac:dyDescent="0.25">
      <c r="A14" s="6">
        <v>7</v>
      </c>
      <c r="B14" s="19">
        <v>0.1</v>
      </c>
      <c r="C14" s="6">
        <v>5</v>
      </c>
      <c r="D14" s="20">
        <v>576444</v>
      </c>
      <c r="E14" s="20">
        <v>57644</v>
      </c>
      <c r="F14" s="20">
        <v>23058</v>
      </c>
      <c r="G14" s="20">
        <v>17293</v>
      </c>
      <c r="H14" s="20">
        <v>11529</v>
      </c>
      <c r="I14" s="6">
        <v>7</v>
      </c>
    </row>
    <row r="15" spans="1:18" ht="15.75" x14ac:dyDescent="0.25">
      <c r="A15" s="6">
        <v>8</v>
      </c>
      <c r="B15" s="19">
        <v>0.1</v>
      </c>
      <c r="C15" s="6">
        <v>5</v>
      </c>
      <c r="D15" s="20">
        <v>576444</v>
      </c>
      <c r="E15" s="20">
        <v>57644</v>
      </c>
      <c r="F15" s="20">
        <v>23058</v>
      </c>
      <c r="G15" s="20">
        <v>17293</v>
      </c>
      <c r="H15" s="20">
        <v>11529</v>
      </c>
      <c r="I15" s="6">
        <v>8</v>
      </c>
    </row>
    <row r="16" spans="1:18" ht="15.75" x14ac:dyDescent="0.25">
      <c r="A16" s="6">
        <v>9</v>
      </c>
      <c r="B16" s="19">
        <v>0.1</v>
      </c>
      <c r="C16" s="6">
        <v>5</v>
      </c>
      <c r="D16" s="20">
        <v>576444</v>
      </c>
      <c r="E16" s="20">
        <v>57644</v>
      </c>
      <c r="F16" s="20">
        <v>23058</v>
      </c>
      <c r="G16" s="20">
        <v>17293</v>
      </c>
      <c r="H16" s="20">
        <v>11529</v>
      </c>
      <c r="I16" s="6">
        <v>9</v>
      </c>
    </row>
    <row r="17" spans="1:9" ht="15.75" x14ac:dyDescent="0.25">
      <c r="A17" s="6">
        <v>10</v>
      </c>
      <c r="B17" s="19">
        <v>0.1</v>
      </c>
      <c r="C17" s="6">
        <v>5</v>
      </c>
      <c r="D17" s="20">
        <v>576444</v>
      </c>
      <c r="E17" s="20">
        <v>57644</v>
      </c>
      <c r="F17" s="20">
        <v>23058</v>
      </c>
      <c r="G17" s="20">
        <v>17293</v>
      </c>
      <c r="H17" s="20">
        <v>11529</v>
      </c>
      <c r="I17" s="6">
        <v>10</v>
      </c>
    </row>
    <row r="18" spans="1:9" ht="15.75" x14ac:dyDescent="0.25">
      <c r="A18" s="6">
        <v>11</v>
      </c>
      <c r="B18" s="19">
        <v>0.1</v>
      </c>
      <c r="C18" s="6">
        <v>5</v>
      </c>
      <c r="D18" s="20">
        <v>576444</v>
      </c>
      <c r="E18" s="20">
        <v>57644</v>
      </c>
      <c r="F18" s="20">
        <v>23058</v>
      </c>
      <c r="G18" s="20">
        <v>17293</v>
      </c>
      <c r="H18" s="20">
        <v>11529</v>
      </c>
      <c r="I18" s="6">
        <v>11</v>
      </c>
    </row>
    <row r="19" spans="1:9" ht="15.75" x14ac:dyDescent="0.25">
      <c r="A19" s="6">
        <v>12</v>
      </c>
      <c r="B19" s="19">
        <v>0.16</v>
      </c>
      <c r="C19" s="6">
        <v>14</v>
      </c>
      <c r="D19" s="20">
        <v>292388</v>
      </c>
      <c r="E19" s="20">
        <v>46782</v>
      </c>
      <c r="F19" s="20">
        <v>18713</v>
      </c>
      <c r="G19" s="20">
        <v>14035</v>
      </c>
      <c r="H19" s="20">
        <v>9356</v>
      </c>
      <c r="I19" s="6">
        <v>12</v>
      </c>
    </row>
    <row r="20" spans="1:9" ht="15.75" x14ac:dyDescent="0.25">
      <c r="A20" s="6">
        <v>13</v>
      </c>
      <c r="B20" s="19">
        <v>0.16</v>
      </c>
      <c r="C20" s="6">
        <v>14</v>
      </c>
      <c r="D20" s="20">
        <v>292388</v>
      </c>
      <c r="E20" s="20">
        <v>46782</v>
      </c>
      <c r="F20" s="20">
        <v>18713</v>
      </c>
      <c r="G20" s="20">
        <v>14035</v>
      </c>
      <c r="H20" s="20">
        <v>9356</v>
      </c>
      <c r="I20" s="6">
        <v>13</v>
      </c>
    </row>
    <row r="21" spans="1:9" ht="15.75" x14ac:dyDescent="0.25">
      <c r="A21" s="6">
        <v>14</v>
      </c>
      <c r="B21" s="19">
        <v>0.16</v>
      </c>
      <c r="C21" s="6">
        <v>14</v>
      </c>
      <c r="D21" s="20">
        <v>292388</v>
      </c>
      <c r="E21" s="20">
        <v>46782</v>
      </c>
      <c r="F21" s="20">
        <v>18713</v>
      </c>
      <c r="G21" s="20">
        <v>14035</v>
      </c>
      <c r="H21" s="20">
        <v>9356</v>
      </c>
      <c r="I21" s="6">
        <v>14</v>
      </c>
    </row>
    <row r="22" spans="1:9" ht="15.75" x14ac:dyDescent="0.25">
      <c r="A22" s="6">
        <v>15</v>
      </c>
      <c r="B22" s="19">
        <v>0.16</v>
      </c>
      <c r="C22" s="6">
        <v>14</v>
      </c>
      <c r="D22" s="20">
        <v>292388</v>
      </c>
      <c r="E22" s="20">
        <v>46782</v>
      </c>
      <c r="F22" s="20">
        <v>18713</v>
      </c>
      <c r="G22" s="20">
        <v>14035</v>
      </c>
      <c r="H22" s="20">
        <v>9356</v>
      </c>
      <c r="I22" s="6">
        <v>15</v>
      </c>
    </row>
    <row r="23" spans="1:9" ht="15.75" x14ac:dyDescent="0.25">
      <c r="A23" s="6">
        <v>16</v>
      </c>
      <c r="B23" s="19">
        <v>0.16</v>
      </c>
      <c r="C23" s="6">
        <v>14</v>
      </c>
      <c r="D23" s="20">
        <v>292388</v>
      </c>
      <c r="E23" s="20">
        <v>46782</v>
      </c>
      <c r="F23" s="20">
        <v>18713</v>
      </c>
      <c r="G23" s="20">
        <v>14035</v>
      </c>
      <c r="H23" s="20">
        <v>9356</v>
      </c>
      <c r="I23" s="6">
        <v>16</v>
      </c>
    </row>
    <row r="24" spans="1:9" ht="15.75" x14ac:dyDescent="0.25">
      <c r="A24" s="6">
        <v>17</v>
      </c>
      <c r="B24" s="19">
        <v>0.16</v>
      </c>
      <c r="C24" s="6">
        <v>14</v>
      </c>
      <c r="D24" s="20">
        <v>292388</v>
      </c>
      <c r="E24" s="20">
        <v>46782</v>
      </c>
      <c r="F24" s="20">
        <v>18713</v>
      </c>
      <c r="G24" s="20">
        <v>14035</v>
      </c>
      <c r="H24" s="20">
        <v>9356</v>
      </c>
      <c r="I24" s="6">
        <v>17</v>
      </c>
    </row>
    <row r="25" spans="1:9" ht="15.75" x14ac:dyDescent="0.25">
      <c r="A25" s="6">
        <v>18</v>
      </c>
      <c r="B25" s="19">
        <v>0.16</v>
      </c>
      <c r="C25" s="6">
        <v>14</v>
      </c>
      <c r="D25" s="20">
        <v>292388</v>
      </c>
      <c r="E25" s="20">
        <v>46782</v>
      </c>
      <c r="F25" s="20">
        <v>18713</v>
      </c>
      <c r="G25" s="20">
        <v>14035</v>
      </c>
      <c r="H25" s="20">
        <v>9356</v>
      </c>
      <c r="I25" s="6">
        <v>18</v>
      </c>
    </row>
    <row r="26" spans="1:9" ht="15.75" x14ac:dyDescent="0.25">
      <c r="A26" s="6">
        <v>19</v>
      </c>
      <c r="B26" s="19">
        <v>0.16</v>
      </c>
      <c r="C26" s="6">
        <v>14</v>
      </c>
      <c r="D26" s="20">
        <v>292388</v>
      </c>
      <c r="E26" s="20">
        <v>46782</v>
      </c>
      <c r="F26" s="20">
        <v>18713</v>
      </c>
      <c r="G26" s="20">
        <v>14035</v>
      </c>
      <c r="H26" s="20">
        <v>9356</v>
      </c>
      <c r="I26" s="6">
        <v>19</v>
      </c>
    </row>
    <row r="27" spans="1:9" ht="16.5" x14ac:dyDescent="0.3">
      <c r="A27" s="21"/>
      <c r="B27" s="22"/>
      <c r="C27" s="21"/>
      <c r="D27" s="23"/>
      <c r="E27" s="24"/>
      <c r="F27" s="24"/>
      <c r="G27" s="24"/>
      <c r="H27" s="24"/>
      <c r="I27" s="21"/>
    </row>
  </sheetData>
  <mergeCells count="6">
    <mergeCell ref="L13:R13"/>
    <mergeCell ref="A1:D1"/>
    <mergeCell ref="A3:I3"/>
    <mergeCell ref="A4:I4"/>
    <mergeCell ref="L7:R7"/>
    <mergeCell ref="L8:R8"/>
  </mergeCells>
  <pageMargins left="0.75" right="0.75" top="1" bottom="1" header="0" footer="0"/>
  <pageSetup scale="95" orientation="portrait" r:id="rId1"/>
  <headerFooter alignWithMargins="0">
    <oddFooter>&amp;LLRE/VCR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topLeftCell="A13" workbookViewId="0">
      <selection activeCell="K17" sqref="K17"/>
    </sheetView>
  </sheetViews>
  <sheetFormatPr baseColWidth="10" defaultRowHeight="12.75" x14ac:dyDescent="0.2"/>
  <cols>
    <col min="1" max="1" width="7.5703125" style="3" customWidth="1"/>
    <col min="6" max="6" width="14" bestFit="1" customWidth="1"/>
  </cols>
  <sheetData>
    <row r="1" spans="2:8" ht="15" x14ac:dyDescent="0.3">
      <c r="B1" s="115" t="s">
        <v>40</v>
      </c>
      <c r="C1" s="115"/>
      <c r="D1" s="115"/>
      <c r="E1" s="115"/>
      <c r="F1" s="86"/>
      <c r="G1" s="86"/>
      <c r="H1" s="86"/>
    </row>
    <row r="2" spans="2:8" ht="15" x14ac:dyDescent="0.3">
      <c r="B2" s="87"/>
      <c r="C2" s="87"/>
      <c r="D2" s="87"/>
      <c r="E2" s="87"/>
      <c r="F2" s="86"/>
      <c r="G2" s="86"/>
      <c r="H2" s="86"/>
    </row>
    <row r="3" spans="2:8" x14ac:dyDescent="0.2">
      <c r="B3" s="116" t="s">
        <v>88</v>
      </c>
      <c r="C3" s="116"/>
      <c r="D3" s="116"/>
      <c r="E3" s="116"/>
      <c r="F3" s="116"/>
      <c r="G3" s="116"/>
      <c r="H3" s="116"/>
    </row>
    <row r="4" spans="2:8" x14ac:dyDescent="0.2">
      <c r="B4" s="116" t="s">
        <v>89</v>
      </c>
      <c r="C4" s="116"/>
      <c r="D4" s="116"/>
      <c r="E4" s="116"/>
      <c r="F4" s="116"/>
      <c r="G4" s="116"/>
      <c r="H4" s="116"/>
    </row>
    <row r="5" spans="2:8" x14ac:dyDescent="0.2">
      <c r="B5" s="88" t="s">
        <v>20</v>
      </c>
      <c r="C5" s="89" t="s">
        <v>41</v>
      </c>
      <c r="D5" s="89" t="s">
        <v>82</v>
      </c>
      <c r="E5" s="90" t="s">
        <v>83</v>
      </c>
      <c r="F5" s="90" t="s">
        <v>84</v>
      </c>
      <c r="G5" s="91" t="s">
        <v>84</v>
      </c>
      <c r="H5" s="91" t="s">
        <v>85</v>
      </c>
    </row>
    <row r="6" spans="2:8" ht="15" x14ac:dyDescent="0.25">
      <c r="B6" s="92"/>
      <c r="C6" s="93" t="s">
        <v>42</v>
      </c>
      <c r="D6" s="93" t="s">
        <v>86</v>
      </c>
      <c r="E6" s="94"/>
      <c r="F6" s="94" t="s">
        <v>87</v>
      </c>
      <c r="G6" s="95">
        <v>0.25</v>
      </c>
      <c r="H6" s="96">
        <v>0.5</v>
      </c>
    </row>
    <row r="7" spans="2:8" ht="15.75" x14ac:dyDescent="0.25">
      <c r="B7" s="100">
        <v>3</v>
      </c>
      <c r="C7" s="97">
        <v>661973</v>
      </c>
      <c r="D7" s="97">
        <v>1946380</v>
      </c>
      <c r="E7" s="97">
        <f>SUM(C7:D7)</f>
        <v>2608353</v>
      </c>
      <c r="F7" s="98">
        <f>ROUND(E7/190,0)</f>
        <v>13728</v>
      </c>
      <c r="G7" s="99">
        <f>ROUND(F7*1.25,0)</f>
        <v>17160</v>
      </c>
      <c r="H7" s="99">
        <f>ROUND(F7*1.5,0)</f>
        <v>20592</v>
      </c>
    </row>
    <row r="8" spans="2:8" ht="15.75" x14ac:dyDescent="0.25">
      <c r="B8" s="100">
        <v>4</v>
      </c>
      <c r="C8" s="97">
        <v>624520</v>
      </c>
      <c r="D8" s="97">
        <v>1888413</v>
      </c>
      <c r="E8" s="97">
        <f t="shared" ref="E8:E23" si="0">SUM(C8:D8)</f>
        <v>2512933</v>
      </c>
      <c r="F8" s="98">
        <f t="shared" ref="F8:F23" si="1">ROUND(E8/190,0)</f>
        <v>13226</v>
      </c>
      <c r="G8" s="99">
        <f t="shared" ref="G8:G23" si="2">ROUND(F8*1.25,0)</f>
        <v>16533</v>
      </c>
      <c r="H8" s="99">
        <f t="shared" ref="H8:H23" si="3">ROUND(F8*1.5,0)</f>
        <v>19839</v>
      </c>
    </row>
    <row r="9" spans="2:8" ht="15.75" x14ac:dyDescent="0.25">
      <c r="B9" s="101">
        <v>5</v>
      </c>
      <c r="C9" s="97">
        <v>589191</v>
      </c>
      <c r="D9" s="97">
        <v>1623046</v>
      </c>
      <c r="E9" s="97">
        <f t="shared" si="0"/>
        <v>2212237</v>
      </c>
      <c r="F9" s="98">
        <f t="shared" si="1"/>
        <v>11643</v>
      </c>
      <c r="G9" s="99">
        <f t="shared" si="2"/>
        <v>14554</v>
      </c>
      <c r="H9" s="99">
        <f t="shared" si="3"/>
        <v>17465</v>
      </c>
    </row>
    <row r="10" spans="2:8" ht="15.75" x14ac:dyDescent="0.25">
      <c r="B10" s="100">
        <v>6</v>
      </c>
      <c r="C10" s="97">
        <v>555797</v>
      </c>
      <c r="D10" s="97">
        <v>1371599</v>
      </c>
      <c r="E10" s="97">
        <f t="shared" si="0"/>
        <v>1927396</v>
      </c>
      <c r="F10" s="98">
        <f t="shared" si="1"/>
        <v>10144</v>
      </c>
      <c r="G10" s="99">
        <f t="shared" si="2"/>
        <v>12680</v>
      </c>
      <c r="H10" s="99">
        <f t="shared" si="3"/>
        <v>15216</v>
      </c>
    </row>
    <row r="11" spans="2:8" ht="15.75" x14ac:dyDescent="0.25">
      <c r="B11" s="100">
        <v>7</v>
      </c>
      <c r="C11" s="97">
        <v>519382</v>
      </c>
      <c r="D11" s="97">
        <v>1042800</v>
      </c>
      <c r="E11" s="97">
        <f t="shared" si="0"/>
        <v>1562182</v>
      </c>
      <c r="F11" s="98">
        <f t="shared" si="1"/>
        <v>8222</v>
      </c>
      <c r="G11" s="99">
        <f t="shared" si="2"/>
        <v>10278</v>
      </c>
      <c r="H11" s="99">
        <f t="shared" si="3"/>
        <v>12333</v>
      </c>
    </row>
    <row r="12" spans="2:8" ht="15.75" x14ac:dyDescent="0.25">
      <c r="B12" s="101">
        <v>8</v>
      </c>
      <c r="C12" s="97">
        <v>489932</v>
      </c>
      <c r="D12" s="97">
        <v>815746</v>
      </c>
      <c r="E12" s="97">
        <f t="shared" si="0"/>
        <v>1305678</v>
      </c>
      <c r="F12" s="98">
        <f t="shared" si="1"/>
        <v>6872</v>
      </c>
      <c r="G12" s="99">
        <f t="shared" si="2"/>
        <v>8590</v>
      </c>
      <c r="H12" s="99">
        <f t="shared" si="3"/>
        <v>10308</v>
      </c>
    </row>
    <row r="13" spans="2:8" ht="15.75" x14ac:dyDescent="0.25">
      <c r="B13" s="100">
        <v>9</v>
      </c>
      <c r="C13" s="97">
        <v>453596</v>
      </c>
      <c r="D13" s="97">
        <v>626803</v>
      </c>
      <c r="E13" s="97">
        <f t="shared" si="0"/>
        <v>1080399</v>
      </c>
      <c r="F13" s="98">
        <f t="shared" si="1"/>
        <v>5686</v>
      </c>
      <c r="G13" s="99">
        <f t="shared" si="2"/>
        <v>7108</v>
      </c>
      <c r="H13" s="99">
        <f t="shared" si="3"/>
        <v>8529</v>
      </c>
    </row>
    <row r="14" spans="2:8" ht="15.75" x14ac:dyDescent="0.25">
      <c r="B14" s="100">
        <v>10</v>
      </c>
      <c r="C14" s="97">
        <v>420027</v>
      </c>
      <c r="D14" s="97">
        <v>473794</v>
      </c>
      <c r="E14" s="97">
        <f t="shared" si="0"/>
        <v>893821</v>
      </c>
      <c r="F14" s="98">
        <f t="shared" si="1"/>
        <v>4704</v>
      </c>
      <c r="G14" s="99">
        <f t="shared" si="2"/>
        <v>5880</v>
      </c>
      <c r="H14" s="99">
        <f t="shared" si="3"/>
        <v>7056</v>
      </c>
    </row>
    <row r="15" spans="2:8" ht="15.75" x14ac:dyDescent="0.25">
      <c r="B15" s="101">
        <v>11</v>
      </c>
      <c r="C15" s="97">
        <v>388940</v>
      </c>
      <c r="D15" s="97">
        <v>358004</v>
      </c>
      <c r="E15" s="97">
        <f t="shared" si="0"/>
        <v>746944</v>
      </c>
      <c r="F15" s="98">
        <f t="shared" si="1"/>
        <v>3931</v>
      </c>
      <c r="G15" s="99">
        <f t="shared" si="2"/>
        <v>4914</v>
      </c>
      <c r="H15" s="99">
        <f t="shared" si="3"/>
        <v>5897</v>
      </c>
    </row>
    <row r="16" spans="2:8" ht="15.75" x14ac:dyDescent="0.25">
      <c r="B16" s="100">
        <v>12</v>
      </c>
      <c r="C16" s="97">
        <v>360129</v>
      </c>
      <c r="D16" s="97">
        <v>264252</v>
      </c>
      <c r="E16" s="97">
        <f t="shared" si="0"/>
        <v>624381</v>
      </c>
      <c r="F16" s="98">
        <f t="shared" si="1"/>
        <v>3286</v>
      </c>
      <c r="G16" s="99">
        <f t="shared" si="2"/>
        <v>4108</v>
      </c>
      <c r="H16" s="99">
        <f t="shared" si="3"/>
        <v>4929</v>
      </c>
    </row>
    <row r="17" spans="2:8" ht="15.75" x14ac:dyDescent="0.25">
      <c r="B17" s="100">
        <v>13</v>
      </c>
      <c r="C17" s="97">
        <v>333440</v>
      </c>
      <c r="D17" s="97">
        <v>196643</v>
      </c>
      <c r="E17" s="97">
        <f t="shared" si="0"/>
        <v>530083</v>
      </c>
      <c r="F17" s="98">
        <f t="shared" si="1"/>
        <v>2790</v>
      </c>
      <c r="G17" s="99">
        <f t="shared" si="2"/>
        <v>3488</v>
      </c>
      <c r="H17" s="99">
        <f t="shared" si="3"/>
        <v>4185</v>
      </c>
    </row>
    <row r="18" spans="2:8" ht="15.75" x14ac:dyDescent="0.25">
      <c r="B18" s="101">
        <v>14</v>
      </c>
      <c r="C18" s="97">
        <v>308691</v>
      </c>
      <c r="D18" s="97">
        <v>148540</v>
      </c>
      <c r="E18" s="97">
        <f t="shared" si="0"/>
        <v>457231</v>
      </c>
      <c r="F18" s="98">
        <f t="shared" si="1"/>
        <v>2406</v>
      </c>
      <c r="G18" s="99">
        <f t="shared" si="2"/>
        <v>3008</v>
      </c>
      <c r="H18" s="99">
        <f t="shared" si="3"/>
        <v>3609</v>
      </c>
    </row>
    <row r="19" spans="2:8" ht="15.75" x14ac:dyDescent="0.25">
      <c r="B19" s="100">
        <v>15</v>
      </c>
      <c r="C19" s="97">
        <v>285845</v>
      </c>
      <c r="D19" s="97">
        <v>119310</v>
      </c>
      <c r="E19" s="97">
        <f t="shared" si="0"/>
        <v>405155</v>
      </c>
      <c r="F19" s="98">
        <f t="shared" si="1"/>
        <v>2132</v>
      </c>
      <c r="G19" s="99">
        <f t="shared" si="2"/>
        <v>2665</v>
      </c>
      <c r="H19" s="99">
        <f t="shared" si="3"/>
        <v>3198</v>
      </c>
    </row>
    <row r="20" spans="2:8" ht="15.75" x14ac:dyDescent="0.25">
      <c r="B20" s="100">
        <v>16</v>
      </c>
      <c r="C20" s="97">
        <v>264621</v>
      </c>
      <c r="D20" s="97">
        <v>117176</v>
      </c>
      <c r="E20" s="97">
        <f t="shared" si="0"/>
        <v>381797</v>
      </c>
      <c r="F20" s="98">
        <f t="shared" si="1"/>
        <v>2009</v>
      </c>
      <c r="G20" s="99">
        <f t="shared" si="2"/>
        <v>2511</v>
      </c>
      <c r="H20" s="99">
        <f t="shared" si="3"/>
        <v>3014</v>
      </c>
    </row>
    <row r="21" spans="2:8" ht="15.75" x14ac:dyDescent="0.25">
      <c r="B21" s="101">
        <v>17</v>
      </c>
      <c r="C21" s="97">
        <v>245027</v>
      </c>
      <c r="D21" s="97">
        <v>90597</v>
      </c>
      <c r="E21" s="97">
        <f t="shared" si="0"/>
        <v>335624</v>
      </c>
      <c r="F21" s="98">
        <f t="shared" si="1"/>
        <v>1766</v>
      </c>
      <c r="G21" s="99">
        <f t="shared" si="2"/>
        <v>2208</v>
      </c>
      <c r="H21" s="99">
        <f t="shared" si="3"/>
        <v>2649</v>
      </c>
    </row>
    <row r="22" spans="2:8" ht="15.75" x14ac:dyDescent="0.25">
      <c r="B22" s="100">
        <v>18</v>
      </c>
      <c r="C22" s="97">
        <v>226883</v>
      </c>
      <c r="D22" s="97">
        <v>87737</v>
      </c>
      <c r="E22" s="97">
        <f t="shared" si="0"/>
        <v>314620</v>
      </c>
      <c r="F22" s="98">
        <f t="shared" si="1"/>
        <v>1656</v>
      </c>
      <c r="G22" s="99">
        <f t="shared" si="2"/>
        <v>2070</v>
      </c>
      <c r="H22" s="99">
        <f t="shared" si="3"/>
        <v>2484</v>
      </c>
    </row>
    <row r="23" spans="2:8" ht="15.75" x14ac:dyDescent="0.25">
      <c r="B23" s="100">
        <v>19</v>
      </c>
      <c r="C23" s="97">
        <v>212046</v>
      </c>
      <c r="D23" s="97">
        <v>95961</v>
      </c>
      <c r="E23" s="97">
        <f t="shared" si="0"/>
        <v>308007</v>
      </c>
      <c r="F23" s="98">
        <f t="shared" si="1"/>
        <v>1621</v>
      </c>
      <c r="G23" s="99">
        <f t="shared" si="2"/>
        <v>2026</v>
      </c>
      <c r="H23" s="99">
        <f t="shared" si="3"/>
        <v>2432</v>
      </c>
    </row>
    <row r="24" spans="2:8" ht="14.25" x14ac:dyDescent="0.2">
      <c r="D24" s="85"/>
    </row>
  </sheetData>
  <mergeCells count="3">
    <mergeCell ref="B1:E1"/>
    <mergeCell ref="B3:H3"/>
    <mergeCell ref="B4:H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U31"/>
  <sheetViews>
    <sheetView workbookViewId="0">
      <selection activeCell="C8" sqref="C8:U8"/>
    </sheetView>
  </sheetViews>
  <sheetFormatPr baseColWidth="10" defaultRowHeight="12.75" x14ac:dyDescent="0.2"/>
  <cols>
    <col min="3" max="3" width="16.42578125" style="37" customWidth="1"/>
    <col min="4" max="4" width="12.85546875" style="37" bestFit="1" customWidth="1"/>
  </cols>
  <sheetData>
    <row r="1" spans="3:21" ht="27.75" customHeight="1" x14ac:dyDescent="0.2"/>
    <row r="2" spans="3:21" ht="27.75" customHeight="1" x14ac:dyDescent="0.2">
      <c r="C2" s="37">
        <v>619563</v>
      </c>
    </row>
    <row r="3" spans="3:21" ht="27.75" customHeight="1" x14ac:dyDescent="0.2">
      <c r="C3" s="37">
        <v>1873426</v>
      </c>
    </row>
    <row r="4" spans="3:21" ht="27.75" customHeight="1" x14ac:dyDescent="0.2">
      <c r="C4" s="37">
        <v>27945</v>
      </c>
    </row>
    <row r="5" spans="3:21" ht="27.75" customHeight="1" x14ac:dyDescent="0.2">
      <c r="C5" s="37">
        <v>20371</v>
      </c>
    </row>
    <row r="6" spans="3:21" ht="27.75" customHeight="1" x14ac:dyDescent="0.2"/>
    <row r="7" spans="3:21" ht="27.75" customHeight="1" x14ac:dyDescent="0.2"/>
    <row r="8" spans="3:21" ht="27.75" customHeight="1" x14ac:dyDescent="0.2">
      <c r="C8" s="103" t="s">
        <v>79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</row>
    <row r="9" spans="3:21" ht="27.75" customHeight="1" x14ac:dyDescent="0.2"/>
    <row r="10" spans="3:21" ht="27.75" customHeight="1" x14ac:dyDescent="0.2"/>
    <row r="11" spans="3:21" ht="27.75" customHeight="1" x14ac:dyDescent="0.2"/>
    <row r="12" spans="3:21" ht="27.75" customHeight="1" x14ac:dyDescent="0.2">
      <c r="C12" s="37">
        <f>SUM(C2:C11)</f>
        <v>2541305</v>
      </c>
    </row>
    <row r="13" spans="3:21" ht="27.75" customHeight="1" x14ac:dyDescent="0.2">
      <c r="C13" s="37">
        <v>2541305</v>
      </c>
    </row>
    <row r="14" spans="3:21" ht="27.75" customHeight="1" x14ac:dyDescent="0.2">
      <c r="C14" s="37">
        <f>C12-C13</f>
        <v>0</v>
      </c>
    </row>
    <row r="15" spans="3:21" ht="27.75" customHeight="1" x14ac:dyDescent="0.2"/>
    <row r="16" spans="3:21" ht="27.75" customHeight="1" x14ac:dyDescent="0.2"/>
    <row r="17" spans="4:4" ht="27.75" customHeight="1" x14ac:dyDescent="0.2">
      <c r="D17" s="37">
        <v>477052</v>
      </c>
    </row>
    <row r="18" spans="4:4" ht="27.75" customHeight="1" x14ac:dyDescent="0.2">
      <c r="D18" s="37">
        <v>794300</v>
      </c>
    </row>
    <row r="19" spans="4:4" ht="27.75" customHeight="1" x14ac:dyDescent="0.2">
      <c r="D19" s="37">
        <v>32579</v>
      </c>
    </row>
    <row r="20" spans="4:4" ht="27.75" customHeight="1" x14ac:dyDescent="0.2">
      <c r="D20" s="37">
        <v>20653</v>
      </c>
    </row>
    <row r="21" spans="4:4" ht="27.75" customHeight="1" x14ac:dyDescent="0.2"/>
    <row r="22" spans="4:4" ht="27.75" customHeight="1" x14ac:dyDescent="0.2"/>
    <row r="23" spans="4:4" ht="27.75" customHeight="1" x14ac:dyDescent="0.2"/>
    <row r="24" spans="4:4" ht="27.75" customHeight="1" x14ac:dyDescent="0.2"/>
    <row r="31" spans="4:4" x14ac:dyDescent="0.2">
      <c r="D31" s="37">
        <f>SUM(D17:D30)</f>
        <v>1324584</v>
      </c>
    </row>
  </sheetData>
  <mergeCells count="1">
    <mergeCell ref="C8:U8"/>
  </mergeCells>
  <pageMargins left="0.7" right="0.7" top="0.75" bottom="0.75" header="0.3" footer="0.3"/>
  <pageSetup scale="3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2021</vt:lpstr>
      <vt:lpstr>Viáticos 2019</vt:lpstr>
      <vt:lpstr>TABLA HORAS EXTRAS 2021</vt:lpstr>
      <vt:lpstr>Hoja1</vt:lpstr>
      <vt:lpstr>'Viáticos 2019'!Área_de_impresión</vt:lpstr>
    </vt:vector>
  </TitlesOfParts>
  <Company>Municipalidad de Conchali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Conchali</dc:creator>
  <cp:lastModifiedBy>Leopoldo Quezada</cp:lastModifiedBy>
  <cp:lastPrinted>2021-01-13T20:40:15Z</cp:lastPrinted>
  <dcterms:created xsi:type="dcterms:W3CDTF">1999-10-01T19:12:07Z</dcterms:created>
  <dcterms:modified xsi:type="dcterms:W3CDTF">2021-01-13T20:40:19Z</dcterms:modified>
</cp:coreProperties>
</file>